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360" windowHeight="5820" activeTab="3"/>
  </bookViews>
  <sheets>
    <sheet name="Meetmete jaotus" sheetId="1" r:id="rId1"/>
    <sheet name="AE1" sheetId="2" r:id="rId2"/>
    <sheet name="AE2" sheetId="3" r:id="rId3"/>
    <sheet name="AE3" sheetId="4" r:id="rId4"/>
    <sheet name="AE4" sheetId="5" r:id="rId5"/>
  </sheets>
  <externalReferences>
    <externalReference r:id="rId8"/>
    <externalReference r:id="rId9"/>
  </externalReferences>
  <definedNames>
    <definedName name="Z_1588C36E_2369_4D7E_AD8E_25F409A512FD_.wvu.Rows" localSheetId="2" hidden="1">'AE2'!#REF!,'AE2'!#REF!</definedName>
    <definedName name="Z_417EFB16_E12A_499F_8B96_3ACB2DF86E07_.wvu.Rows" localSheetId="2" hidden="1">'AE2'!#REF!,'AE2'!#REF!</definedName>
    <definedName name="Z_8198C778_26A2_4AE7_86B4_CDDF6EC00B33_.wvu.Rows" localSheetId="2" hidden="1">'AE2'!#REF!,'AE2'!#REF!</definedName>
    <definedName name="Z_D41F5EDE_A1D1_4896_BE30_EC58BD17177F_.wvu.Cols" localSheetId="1" hidden="1">'AE1'!#REF!</definedName>
    <definedName name="Z_D41F5EDE_A1D1_4896_BE30_EC58BD17177F_.wvu.Rows" localSheetId="2" hidden="1">'AE2'!#REF!,'AE2'!#REF!,'AE2'!#REF!,'AE2'!#REF!</definedName>
    <definedName name="Z_E9E12879_9E39_49FC_9F33_E60907B3C38A_.wvu.Cols" localSheetId="1" hidden="1">'AE1'!#REF!</definedName>
  </definedNames>
  <calcPr fullCalcOnLoad="1"/>
</workbook>
</file>

<file path=xl/comments4.xml><?xml version="1.0" encoding="utf-8"?>
<comments xmlns="http://schemas.openxmlformats.org/spreadsheetml/2006/main">
  <authors>
    <author>Virgo S?si</author>
  </authors>
  <commentList>
    <comment ref="C45" authorId="0">
      <text>
        <r>
          <rPr>
            <b/>
            <sz val="9"/>
            <rFont val="Segoe UI"/>
            <family val="0"/>
          </rPr>
          <t>PIIA</t>
        </r>
        <r>
          <rPr>
            <sz val="9"/>
            <rFont val="Segoe UI"/>
            <family val="0"/>
          </rPr>
          <t xml:space="preserve">
see on AE4 mõõdik. Alg- ja sihttasemetes midagi valesti., st need kajastavad hoopis voliniku poole pöördumiste arvu, mis on samuti ühe AE4 meetme indikaator
</t>
        </r>
      </text>
    </comment>
  </commentList>
</comments>
</file>

<file path=xl/sharedStrings.xml><?xml version="1.0" encoding="utf-8"?>
<sst xmlns="http://schemas.openxmlformats.org/spreadsheetml/2006/main" count="1591" uniqueCount="999">
  <si>
    <t>x</t>
  </si>
  <si>
    <t>Indikaator/Tulemus</t>
  </si>
  <si>
    <t>Periood kokku</t>
  </si>
  <si>
    <t>NR</t>
  </si>
  <si>
    <t>Vastutaja (org)</t>
  </si>
  <si>
    <t>Eesmärk/Meede/Tegevus</t>
  </si>
  <si>
    <t>Algtase (aasta)</t>
  </si>
  <si>
    <t xml:space="preserve">1. </t>
  </si>
  <si>
    <t>1.1.1.</t>
  </si>
  <si>
    <t>1.1.</t>
  </si>
  <si>
    <t>1.2.</t>
  </si>
  <si>
    <t>2.1.</t>
  </si>
  <si>
    <t>2.1.1.</t>
  </si>
  <si>
    <t>3.</t>
  </si>
  <si>
    <t>3.1.</t>
  </si>
  <si>
    <t>2.</t>
  </si>
  <si>
    <t>2.2.</t>
  </si>
  <si>
    <t>2.2.1.</t>
  </si>
  <si>
    <t>2.3.</t>
  </si>
  <si>
    <t>2.3.1.</t>
  </si>
  <si>
    <t xml:space="preserve">4. </t>
  </si>
  <si>
    <t>4.1.</t>
  </si>
  <si>
    <t>4.1.1.</t>
  </si>
  <si>
    <t>4.1.2.</t>
  </si>
  <si>
    <t>4.1.3.</t>
  </si>
  <si>
    <t>4.2.1.</t>
  </si>
  <si>
    <t>4.2.</t>
  </si>
  <si>
    <t>4.2.2.</t>
  </si>
  <si>
    <t>4.3.</t>
  </si>
  <si>
    <t>Meede  - Soostereotüüpide ja nende negatiivse mõju vähendamine meeste ja naiste igapäevaelule, otsustele ning majanduse ja ühiskonna arengule</t>
  </si>
  <si>
    <t>4.3.1.</t>
  </si>
  <si>
    <t>4.3.2.</t>
  </si>
  <si>
    <t>4.3.3.</t>
  </si>
  <si>
    <t>Eesmärgid ja meetmed</t>
  </si>
  <si>
    <t xml:space="preserve">Meede 3.2. -  Hoolekandeteenuste deinstitutsionaliseerimine ja teenusekasutaja vajadustekeskseks kujundamine
</t>
  </si>
  <si>
    <t xml:space="preserve">Meede  - Kõrge tööhõive taseme saavutamine ja hoidmine
</t>
  </si>
  <si>
    <t>Meede 1.1. - Kõrge tööhõive taseme saavutamine ja hoidmine</t>
  </si>
  <si>
    <t>SOM</t>
  </si>
  <si>
    <t>JUM</t>
  </si>
  <si>
    <t>2.1.3.</t>
  </si>
  <si>
    <t>2.1.4.</t>
  </si>
  <si>
    <t>Meede  - Inimeste piiriülest liikumist arvestava sotsiaalkindlustussüsteemi kujundamine</t>
  </si>
  <si>
    <t>VV</t>
  </si>
  <si>
    <t>2.3.2.</t>
  </si>
  <si>
    <t>Meede  - Meeste ja naiste võrdse majandusliku sõltumatuse toetamine ning soolise tasakaalu suurendamine kõigil otsustus- ja juhtimistasanditel</t>
  </si>
  <si>
    <t>SoM</t>
  </si>
  <si>
    <t>4.1.4.</t>
  </si>
  <si>
    <t>Soolise võrdõiguslikkuse põhimõte ja sellekohased teadmised on lõimitud kõigi tasandite õppekavadesse ja -materjalidesse, täidetud on eeltingimused nende teemade asjatundlikuks käsitlemiseks</t>
  </si>
  <si>
    <t>Meede  - Institutsionaalse võimekuse tagamine soolise ebavõrdsuse vähendamiseks ja soolise võrdõiguslikkuse edendamiseks, sh õiguskaitse ja soolõime tõhusamaks rakendamiseks</t>
  </si>
  <si>
    <t>Soolise võrdõiguslikkuse edendamisega tegelevatele kodanikuühiskonna organisatsioonidele on tagatud nende toimimiseks vajalik toetus</t>
  </si>
  <si>
    <t>1.1.4.</t>
  </si>
  <si>
    <t>55%/33% (2013)</t>
  </si>
  <si>
    <t>Ühiskonnas laiemalt ning asjakohaste siht- ja sidusgruppide seas on paranenud soolise võrdõiguslikkuse seaduse alane teadlikkus ja oskused. Tagatud on soolise võrdõiguslikkuse seaduse rakendamise tõhus järelevalve ning  soolise võrdõiguslikkuse ja võrdse kohtlemise voliniku institutsiooni tõhus toimimine. Tagatud on vajalik tugi soolise võrdõiguslikkuse nõukogu toimimiseks</t>
  </si>
  <si>
    <t>SoM, SVVKV, TI</t>
  </si>
  <si>
    <t>Meede 4.1.  - Meeste ja naiste võrdse majandusliku sõltumatuse toetamine ning soolise tasakaalu suurendamine kõigil otsustus- ja juhtimistasanditel</t>
  </si>
  <si>
    <t>Meede 4.2. - Soostereotüüpide ja nende negatiivse mõju vähendamine meeste ja naiste igapäevaelule, otsustele ning majanduse ja ühiskonna arengule</t>
  </si>
  <si>
    <t>Meede 4.3. - Institutsionaalse võimekuse tagamine soolise ebavõrdsuse vähendamiseks ja soolise võrdõiguslikkuse edendamiseks, sh õiguskaitse ja soolõime tõhusamaks rakendamiseks</t>
  </si>
  <si>
    <t>Meede 2.1. - Sotsiaalkindlustushüvitiste ja riiklike toetuste kaudu sotsiaalse kaitse tagamine, miinimumhüvitiste adekvaatsuse kindlustamine ning vajaduspõhise muu abi osutamine vähekindlustatud sihtrühmadele</t>
  </si>
  <si>
    <t>Meede 2.2. - Inimeste piiriülest liikumist arvestava sotsiaalkindlustussüsteemi kujundamine</t>
  </si>
  <si>
    <t>Meede 2.3.  - Sotsiaalkindlustussüsteemi finantsilise jätkusuutlikkuse tagamine</t>
  </si>
  <si>
    <t>Meede 3.1.  - Iseseisvat toimetulekut toetavate hoolekandeteenuste ja vajadustele vastavate hooldusvõimaluste tagamine pereliikmete ja lähedaste hoolduskoormuse leevendamiseks</t>
  </si>
  <si>
    <t>Alaeesmärk - Tööjõu nõudluse ja pakkumise vastavus tagab tööhõive kõrge taseme ning kvaliteetsed töötingimused toetavad pikaajalist tööelus osalemist</t>
  </si>
  <si>
    <t>1. Alaeesmärk: Tööjõu nõudluse ja pakkumise vastavus tagab tööhõive kõrge taseme ning kvaliteetsed töötingimused toetavad pikaajalist tööelus osalemist</t>
  </si>
  <si>
    <t>2.1.1.1.</t>
  </si>
  <si>
    <t>2.1.1.2.</t>
  </si>
  <si>
    <t>2.1.1.3.</t>
  </si>
  <si>
    <t>2.1.1.4.</t>
  </si>
  <si>
    <t>2.1.1.5.</t>
  </si>
  <si>
    <t>2.1.1.6.</t>
  </si>
  <si>
    <t>Riiklike pensionide väljamaksmine</t>
  </si>
  <si>
    <t xml:space="preserve">Puuetega inimeste sotsiaaltoetuste väljamaksmine </t>
  </si>
  <si>
    <t xml:space="preserve">Represseeritu toetuse väljamaksmine </t>
  </si>
  <si>
    <t>Tagasipöörduja sotsiaaltoetuse väljamaksmine</t>
  </si>
  <si>
    <t>2.1.3.1.</t>
  </si>
  <si>
    <t>2.1.3.2.</t>
  </si>
  <si>
    <t>2.1.3.3.</t>
  </si>
  <si>
    <t>2.1.3.4.</t>
  </si>
  <si>
    <t>SOM/VV</t>
  </si>
  <si>
    <t>2.3.1.1.</t>
  </si>
  <si>
    <t>2.3.1.2.</t>
  </si>
  <si>
    <t>2.3.2.1.</t>
  </si>
  <si>
    <t>2.3.2.2.</t>
  </si>
  <si>
    <t>2.3.2.3.</t>
  </si>
  <si>
    <t>Alaealiste kohtumääruse alusel paigutatud laste teenuse kontseptsioon ja mõjuanalüüs viiakse ellu Norra finantsmehhanismidest Rahvatervise programmi ja eeldefineeritud projekti " Rehabilitatsiooniteenuse loomine raske ja püsiva psüühikahäiretega lastele" raames. Kulu kajastub Rahvastiku tervise arengukavas</t>
  </si>
  <si>
    <t>4.1.1.2.</t>
  </si>
  <si>
    <t>4.1.1.3.</t>
  </si>
  <si>
    <t>4.1.1.4.</t>
  </si>
  <si>
    <t>4.1.2.1.</t>
  </si>
  <si>
    <t>4.1.2.2.</t>
  </si>
  <si>
    <t>4.1.4.1.</t>
  </si>
  <si>
    <t>4.1.4.2.</t>
  </si>
  <si>
    <t>4.1.4.3.</t>
  </si>
  <si>
    <t>Paranenud on Eesti elanike teadlikkus iganenud sooliste stereotüüpide negatiivsest mõjust ühiskonna arengule,  samuti soolise palgalõhe põhjustest, tagajärgedest ja vähendamise võimalustest. Hoolduse ja kodutöödega seotud kohustused jagunevad võrdsemalt naiste ja meeste vahel. Välja on töötatud soovitused soolise võrdõiguslikkuse põhimõtete järgimiseks meedias.</t>
  </si>
  <si>
    <t>4.2.1.1.</t>
  </si>
  <si>
    <t>4.2.1.2.</t>
  </si>
  <si>
    <t>4.2.1.3.</t>
  </si>
  <si>
    <t>4.2.1.4.</t>
  </si>
  <si>
    <t>4.2.2.1.</t>
  </si>
  <si>
    <t>4.2.2.2.</t>
  </si>
  <si>
    <t>4.2.2.3.</t>
  </si>
  <si>
    <t>4.3.1.1.</t>
  </si>
  <si>
    <t>4.3.1.2.</t>
  </si>
  <si>
    <t>4.3.1.3.</t>
  </si>
  <si>
    <t>4.3.1.4.</t>
  </si>
  <si>
    <t>4.3.1.5.</t>
  </si>
  <si>
    <t>4.3.1.6.</t>
  </si>
  <si>
    <t>4.3.1.7.</t>
  </si>
  <si>
    <t>4.3.2.1.</t>
  </si>
  <si>
    <t>4.3.2.4.</t>
  </si>
  <si>
    <t>4.3.2.5.</t>
  </si>
  <si>
    <t>4.3.2.6.</t>
  </si>
  <si>
    <t>4.3.2.7.</t>
  </si>
  <si>
    <t>4.3.2.8.</t>
  </si>
  <si>
    <t>4.3.3.1.</t>
  </si>
  <si>
    <t>Kodanikuühiskonna organisatsioonidele soolise võrdõiguslikkuse edendamise alaste tegevuste elluviimiseks toetuse andmine</t>
  </si>
  <si>
    <t xml:space="preserve">Euroopa Nõukogu Eesti eesistumise perioodi kõrgetasemeline rahvusvaheline konverents soolise võrdõiguslikkuse edendamiseks. </t>
  </si>
  <si>
    <t>Asjakohase soopõhise statistika, andmete ja analüüside kättesaadavuse tagamine kõigis poliitikavaldkondades</t>
  </si>
  <si>
    <t>Palgainfo avalikkuse suurendamine võrdse palga põhimõtte järgimise toetamiseks</t>
  </si>
  <si>
    <t>Läbipaistvate ja objektiivsetel kriteeriumidel põhinevate töö hindamise ja palgasüsteemide kasutuselevõtu soodustamine</t>
  </si>
  <si>
    <t xml:space="preserve">Karjäärinõustajate soolise võrdõiguslikkuse alase teadlikkuse ja võimekuse tõstmine </t>
  </si>
  <si>
    <t xml:space="preserve">Naissoost ettevõtjate mentorluse ja koostöö toetamine. </t>
  </si>
  <si>
    <t xml:space="preserve">Põhikooli valikõppeainete "Karjääriõpetus" ja "Ettevõtlusõpetus" ning gümnaasiumi valikõppeainete "Karjääriõpetus" ja "Majandus- ja ettevõtlusõpe” raames ettevõtjate hulgas soolise tasakaalu suurendamist toetavate hoiakute kujundamise ning teadmiste ja oskuste andmise toetamine. </t>
  </si>
  <si>
    <t>Hoolduskohustuste ja tasustamata kodutööde naiste ja meeste vahel võrdsema jaotamise soodustamine</t>
  </si>
  <si>
    <t xml:space="preserve">Elanike teadlikkuse tõstmine soolistest stereotüüpidest ja nende negatiivsest mõjust igapäevaelule, otsustele ning majanduse ja ühiskonna arengule </t>
  </si>
  <si>
    <t>Soolise võrdõiguslikkuse põhimõtte ja sellekohaste teadmiste lõimine kõigi tasandite õppekavadesse ja -materjalidesse</t>
  </si>
  <si>
    <t>Elanike teadlikkuse tõstmine soolise võrdõiguslikkuse seadusega tagatud õigustest ja nende kaitse võimalustest</t>
  </si>
  <si>
    <t>Kaupade ja teenuste pakkujate teadlikkuse tõstmine soolise võrdõiguslikkuse seadusest</t>
  </si>
  <si>
    <t>Õigusspetsialistide soolise võrdõiguslikkuse seaduse rakendamise alase võimekuse parandamine</t>
  </si>
  <si>
    <t>Tööinspektsiooni järelevalve volituste laiendamine sama ja võrdväärse töö eest makstava tasu võrdsuse üle</t>
  </si>
  <si>
    <t>Töövaidluskomisjonide liikmete ja tööinspektorite soolise võrdõiguslikkuse alaste teadmiste ja oskuste parandamine</t>
  </si>
  <si>
    <t>Sootundlike ja teadmistepõhiste poliitikate kujundamise ja rakendamise toetamine</t>
  </si>
  <si>
    <t xml:space="preserve">Analüüs soolise ebavõrdsuse mõjudest Eesti majandusele ja arengule </t>
  </si>
  <si>
    <t xml:space="preserve">Sotsiaalabi vajadust ennetavate ja sotsiaalkindlustuskoodeksi standardiga kooskõlas olevate sotsiaalkindlustusskeemide miinimumgarantiide rakendamine </t>
  </si>
  <si>
    <t>x'</t>
  </si>
  <si>
    <t>Tööandjate soolise võrdõiguslikkuse alase teadlikkuse tõstmine ja edendamise võimekuse parandamine</t>
  </si>
  <si>
    <t>Soolise võrdõiguslikkuse edendamine vanglasüsteemi asutuste personalipoliitikas</t>
  </si>
  <si>
    <t>Põhikooli tehnoloogia ainevaldkonna reformimine</t>
  </si>
  <si>
    <t xml:space="preserve">Tüdrukud ja poisid omandavad põhikooli tehnoloogia ainevaldkonna õppekava alusel samas mahus samu teadmisi ja oskuseid. </t>
  </si>
  <si>
    <t>HTM</t>
  </si>
  <si>
    <t>Kooliõpilaste teadlikkuse tõstmine stereotüüpsete karjäärivalikute mõjust ühiskonnale ning selle liikmetele ja mittestereotüüpsete karjäärivalikute võimalustest</t>
  </si>
  <si>
    <t xml:space="preserve">Korraldatud poiste ja tüdrukute karjääripäevad.  Põhikooli ja gümnaasiumi valikõppeaine "Karjääriõpetus" raames kujundatakse tööturu soolise segregatsiooni vähendamisele kaasa aitavaid hoiakuid ning antakse asjakohaseid teadmisi ja oskuseid. </t>
  </si>
  <si>
    <t>MKM, EAS</t>
  </si>
  <si>
    <t xml:space="preserve">Naissoost algajatele ja tegevettevõtjatele on käivitatud mentorlus- ja koostööd toetavad programmid. </t>
  </si>
  <si>
    <t xml:space="preserve">Maakondlike arenduskeskuste nõustajate naissoost ettevõtjate spetsiifilistele vajadustele vastava nõustamisvõimekuse suurendamine. </t>
  </si>
  <si>
    <t xml:space="preserve">Välja on töötatud infomaterjal maakondlike arenduskeskuste nõustajatele naissoost ettevõtjate spetsiifilistest probleemidest ja vajadustest. </t>
  </si>
  <si>
    <t xml:space="preserve">Põhikooli valikõppeainete "Karjääriõpetus" ja "Ettevõtlusõpetus" ning gümnaasiumi valikõppeainete "Karjääriõpetus" ja "Majandus- ja ettevõtlusõpe” raames kujundatakse hoiakuid ning antakse teadmisi ja oskuseid, mis toetavad ettevõtjate hulgas soolise tasakaalu suurenemist. </t>
  </si>
  <si>
    <t>Soolise tasakaalu suurendamine riigi osalusega äriühingute ja sihtasutuste juhtorganites</t>
  </si>
  <si>
    <t>Soolise tasakaalu suurendamine erasektori äriühingute juhtorganites</t>
  </si>
  <si>
    <t>Soolise tasakaalu suurendamine Riigikogu, kohaliku omavalitsuse ja Euroopa Parlamendi valimiste valimisnimekirjades</t>
  </si>
  <si>
    <t>Soolise tasakaalu suurendamine riigi- ja kohalike omavalitsusüksuste asutuste poolt moodustatud kollegiaalsetes kogudes</t>
  </si>
  <si>
    <t>Teadlikkuse tõstmine soolise palgalõhe põhjustest ning vähendamise vajalikkusest ja võimalustest</t>
  </si>
  <si>
    <t>Meedias soolise võrdõiguslikkuse põhimõtete järgimise toetamine</t>
  </si>
  <si>
    <t xml:space="preserve">Kaitseministri iga-aastase kaitseväeteenistuse seaduse § 82 lg 4 alusel antud käskkirjaga kehtestatakse järk-järgult suurem piirnumber naiste ajateenistusse võtmiseks. Teavitustegevuse ja riigikaitseõpetuse kaudu suurendatakse naissoost isikute teadlikkust võimalustest vabatahtlikult ajateenistusse tulla. </t>
  </si>
  <si>
    <t>Läbi on viidud haridusvaldkonnas esinevate sooliste lõhede uuring.</t>
  </si>
  <si>
    <t>Õpetajate ja teiste haridustöötajate soolise võrdõiguslikkuse alase teadlikkuse tõstmine ja edendamise võimekuse parandamine sh. edendamist  toetavate e-lahenduste jm tööriistade arendamise abil</t>
  </si>
  <si>
    <t>Soolise võrdõiguslikkuse  ja võrdse kohtlemise voliniku seaduste täitmise jälgimise pädevuse laiendamine</t>
  </si>
  <si>
    <t xml:space="preserve">Soolise võrdõiguslikkuse seaduse ja võrdse kohtlemise seaduse muudatustega on tõhustatud soolise võrdõiguslikkuse ja võrdse kohtlemise voliniku pädevust jälgida mõlema seaduse täitmist. </t>
  </si>
  <si>
    <t>Välja on töötatud soolise võrdõiguslikkuse seaduse rakendamise alane teavitusmaterjal kaupade ja teenuste pakkujatele.</t>
  </si>
  <si>
    <t>Soolise võrdõiguslikkuse nõukogu tegevuse toetamine</t>
  </si>
  <si>
    <t>Korraldatud on soolise võrdõiguslikkuse nõukogu kohtumised, läbi on viidud hanked nõukogu poolt tellitud uuringute ja analüüside läbiviimiseks, toetatud on nõukogu poolt moodustatud töögruppide töö, nõukogu arvamused on edastatud Vabariigi Valitsusele.</t>
  </si>
  <si>
    <t xml:space="preserve">Läbi on viidud analüüs soolise ebavõrdsuse mõjudest Eesti majandusele ja arengule. </t>
  </si>
  <si>
    <t>Soolise võrdõiguslikkuse seaduse rakendamise analüüs.</t>
  </si>
  <si>
    <t>Uuring "Biomajanduse edendamise mõju meeste ja naiste tööhõivele (s.h. mõju horisontaalsele ja vertikaalsele segregatsioonile ning soolisele palgalõhele)"</t>
  </si>
  <si>
    <t xml:space="preserve">Euroopa Nõukogu Eesti eesistumise raames on koostöös EN-ga korraldatud kõrgetasemeline rahvusvaheline EN soolise võrdõiguslikkuse strateegia 2014-2017 rakendamise ülevaatekonverents, mille raames on fookuses sooliste stereotüüpide negatiivse mõju vähendamiseks EN-s ja liikmesriikides ning soolõime edendamiseks ellu viidud tegevused EN-s, liikmesriikides ja teistes rahvusvahelistes organisatsioonides. </t>
  </si>
  <si>
    <t>Teavitustegevuste läbiviimine võrdse kohtlemise seadusest ning kaitse saamise võimalustest ebavõrdse kohtlemise korral</t>
  </si>
  <si>
    <t xml:space="preserve"> </t>
  </si>
  <si>
    <t>Sügava materiaalse ilmajäetuse määr kogu elanikkonnas, %</t>
  </si>
  <si>
    <t>8996 (2015)</t>
  </si>
  <si>
    <t>43.4 (2015)</t>
  </si>
  <si>
    <t>Elanike osakaal, kes peavad soolist palgalõhe pigem suureks või väga suureks probleemiks, %</t>
  </si>
  <si>
    <t>34 (2013)</t>
  </si>
  <si>
    <t>48.4 (2012)</t>
  </si>
  <si>
    <t>62.0 (2012)</t>
  </si>
  <si>
    <t>27.9 (2012)</t>
  </si>
  <si>
    <t>-</t>
  </si>
  <si>
    <t>53%/31%</t>
  </si>
  <si>
    <t>50%/28%</t>
  </si>
  <si>
    <t>57%/46% (2013)</t>
  </si>
  <si>
    <t>60%/50%</t>
  </si>
  <si>
    <t>65%/55%</t>
  </si>
  <si>
    <t>90 (2014)</t>
  </si>
  <si>
    <t>Algtase selgub 2017. aastal</t>
  </si>
  <si>
    <t>toimib tulemuste mõõtmine</t>
  </si>
  <si>
    <t>3.1.1</t>
  </si>
  <si>
    <t>Hoolduskoormuse ennetamine ja vähendamine pikaajaliste hooldajate töötamise võimaldamiseks ning pikaajalist hooldust vajava liikmega leibkondade toimetuleku toetamiseks</t>
  </si>
  <si>
    <t>Hoolduskoormuse vähendamise rakkerühma loomine</t>
  </si>
  <si>
    <t>Välja on töötatud reaalselt rakendatavad poliitikasoovitused hoolduskoormuse ennetamist ja vähendamist toetavate teenuste pakkumiseks,  hooldajate tööhõive toetamiseks ning sotsiaalsete garantiide tagamiseks.</t>
  </si>
  <si>
    <t>Tegevus viiakse ellu ESF 2014-2020 vahenditest.</t>
  </si>
  <si>
    <t>3.1.2</t>
  </si>
  <si>
    <t>3.1.3</t>
  </si>
  <si>
    <t>Paranenud on sotsiaalteenuste tulemuslikkus,  teenuste osutamise kvaliteet ning klientide teadlikkus sotsiaalteenuste eesmärkidest ja kvaliteedist.</t>
  </si>
  <si>
    <t>3.1.4</t>
  </si>
  <si>
    <t>Inimese teenusevajaduse tervikliku hindamise korrastamine</t>
  </si>
  <si>
    <t>Sotsiaal-, töö- ja tervishoiuteenuste ning sotsiaalteenuste ja -toetuste omavahelise parema koostoime saavutamine</t>
  </si>
  <si>
    <t>Välja on töötatud eakate erivajadusi arvestavad teenuste juhised, standardid ja nõuded. Täpsustatud on üldhoolekandeteenuse nõudeid. Toimiv üldhoolduse järelevalvesüsteem toetab üldhooldusteenuse kvaliteedi tõusu.</t>
  </si>
  <si>
    <t>Abivahendi teenuse pakkumine ja arendamine</t>
  </si>
  <si>
    <t>Integreeritud teenuste pakkumine toimetulekuraskustes tööealistele inimestele ja nende pereliikmetele</t>
  </si>
  <si>
    <t>Vähenenud töövõimega inimestele kaitstud ja kohandatud töökeskkonnas töötamise võimaluse pakkumine ning tööturuteenustele või avatud tööturule suundumisel toe pakkumine</t>
  </si>
  <si>
    <t>Vähenenud töövõimega kuulmispuudega inimestele suunatud tõlketeenuste osutamine  nende töötamise võimaluste toetamiseks</t>
  </si>
  <si>
    <t>Tugiteenuste pakkumine vanglast vabanejatele</t>
  </si>
  <si>
    <t>3.1.5</t>
  </si>
  <si>
    <t>Sotsiaalvaldkonna infosüsteemide ja andmeregistrite ning statistilise andmeaida arendamine</t>
  </si>
  <si>
    <t>Tööjõus osalemise määr  15-64-aastaste seas</t>
  </si>
  <si>
    <t>74.9 (2014)</t>
  </si>
  <si>
    <t>Naiste osakaal ettevõtjate hulgas on suurenenud, seda eriti teistele tööd pakkuvate ettevõtjatena ning suurema kasvupotentsiaaliga sektorites.</t>
  </si>
  <si>
    <t>Naistele ja meestele võrdsete võimaluste tagamine ettevõtlustoetuste saamiseks</t>
  </si>
  <si>
    <t xml:space="preserve">Läbi on viidud Ettevõtluse Arendamise Sihtasutuse kaudu jagatavate ettevõtlustoetuste soopõhine analüüs ning välja töötatud ettepanekud naistele ja meestele võrdsete võimaluste tagamiseks kõigi ettevõtlustoetuste saamiseks.  </t>
  </si>
  <si>
    <t>Naiste ja meeste osakaal ühiskonnas, kelle arvates mees peaks olema pere peamine toitja ja naine peamine koduste tööde eest vastutaja, %</t>
  </si>
  <si>
    <t>SVVKV, SoM</t>
  </si>
  <si>
    <t>Uuringud "Soolise võrdõiguslikkuse monitooring 2016" ja "Soolise võrdõiguslikkuse monitooring 2019"</t>
  </si>
  <si>
    <t xml:space="preserve">Riigi tasandil soolõime rakendamise toetamine </t>
  </si>
  <si>
    <t xml:space="preserve">Toimib ministeeriumidevaheline soolõime alane koostöö. Korraldatud on regulaarsed soolõime koordinaatorite kohtumised. Ministeeriumidevahelise soolõime töögrupi poolt on välja töötatud ning riigi tasandil rakendatakse ühtset soolõimestrateegiat. </t>
  </si>
  <si>
    <t xml:space="preserve">Poliitikakujundajate soolise võrdõiguslikkuse alase teadlikkuse tõstmine ja edendamise võimekuse parandamine </t>
  </si>
  <si>
    <t xml:space="preserve">Naiste ja meeste palgaerinevuste kohta usaldusväärsete ja ajakohaste andmete kogumise ja avaldamise strateegia </t>
  </si>
  <si>
    <t xml:space="preserve">Valminud on strateegia naiste ja meeste palgaerinevuste andmete jätkusuutliku kogumise ja järjepideva avaldamise tagamiseks, mis sisaldab soovitusi andmete kättesaadavuse parandamiseks ja asjakohaste andmete avaldamise vajalikkuse kohta ning suuniseid palgaerinevuste andmete usaldusväärse ning asja- ja ajakohase avaldamise kohta. </t>
  </si>
  <si>
    <t>Statistikaamet</t>
  </si>
  <si>
    <t>Palgaerinevuste detailse statistika jätkusuutliku kogumise ja järjepideva avaldamise arendamine</t>
  </si>
  <si>
    <t xml:space="preserve">Detailse sooliste palgaerinevuste statistika kogumise ja avaldamise jätkusuutlikkuse tagamiseks on välja töötatud EMTA registrite arendused palgaerinevuste statistika liitmiseks põhistatistikaga.  </t>
  </si>
  <si>
    <t>Tegevust viiakse ellu SoM tavapärastest tegevuskuludest</t>
  </si>
  <si>
    <t>4.1.1.5.</t>
  </si>
  <si>
    <t xml:space="preserve">Soolise võrdõiguslikkuse indeksi aladomeen "raha" </t>
  </si>
  <si>
    <t>Soolise võrdõiguslikkuse indeksi aladomeen "töö"</t>
  </si>
  <si>
    <t>Soolise võrdõiguslikkuse indeksi aladomeen "võim"</t>
  </si>
  <si>
    <t>Soolise võrdõiguslikkuse ja võrdse kohtlemise voliniku poole soolise diskrimineerimise kahtlusega pöördunud inimeste arv</t>
  </si>
  <si>
    <t xml:space="preserve">Organisatsioonide arv, kus Tööinspektsioon on teostanud järelevalvet sama ja võrdväärse töö eest makstava tasu võrdsuse põhimõtte täitmise üle </t>
  </si>
  <si>
    <t>3.1.1.1.</t>
  </si>
  <si>
    <t>3.1.1.2.</t>
  </si>
  <si>
    <t>3.1.3.1.</t>
  </si>
  <si>
    <t>3.1.3.2.</t>
  </si>
  <si>
    <t>3.1.3.3.</t>
  </si>
  <si>
    <t>3.1.3.4.</t>
  </si>
  <si>
    <t>3.1.4.1.</t>
  </si>
  <si>
    <t>3.1.4.2.</t>
  </si>
  <si>
    <t>3.1.4.3.</t>
  </si>
  <si>
    <t>3.1.4.4.</t>
  </si>
  <si>
    <t>3.1.4.5.</t>
  </si>
  <si>
    <t>3.1.4.6.</t>
  </si>
  <si>
    <t>3.1.4.7.</t>
  </si>
  <si>
    <t>3.1.4.8.</t>
  </si>
  <si>
    <t>3.1.4.9.</t>
  </si>
  <si>
    <t>3.1.4.10.</t>
  </si>
  <si>
    <t>3.1.5.1.</t>
  </si>
  <si>
    <t>3.1.5.2.</t>
  </si>
  <si>
    <t>3.2.</t>
  </si>
  <si>
    <t>Täiskasvanud pereliikme hooldamise tõttu tööturult eemal olevate 15-74-aastaste inimeste osakaal kõigist hoolduskoormuse tõttu tööturult eemal olevatest inimestest.</t>
  </si>
  <si>
    <t>Iseseisvat toimetulekut toetavate teenuste ja ööpäevaringse institutsionaalse hooldusteenuse saavate eakate suhtarv*</t>
  </si>
  <si>
    <t>Iseseisvat toimetulekut toetavate teenuste ja ööpäevaringset institutsionaalset hooldusteenust saavate tööealiste puudega inimeste suhtarv*</t>
  </si>
  <si>
    <t xml:space="preserve">Iseseisvat toimetulekut toetavate teenuste** ja ööpäevaringse institutsionaalse erihooldusteenuse***täidetud teenuskohtade suhtarv* </t>
  </si>
  <si>
    <t>Enam kui 30 inimesega teenuseüksuses elavate ööpäevaringset erihooldusteenust* saavate psüühilise erivajadusega inimeste osakaal ö̈öpäevaringse erihoolekandeteenuse saajatest, %</t>
  </si>
  <si>
    <t xml:space="preserve">3.2.1 </t>
  </si>
  <si>
    <t>Erihoolekandeteenuste uue teenusesüsteemi aluste loomine (teenuste disain)</t>
  </si>
  <si>
    <t xml:space="preserve">Erihoolekandeteenuste kujundamine inimese ja tema perekonna vajadusest lähtuvalt. </t>
  </si>
  <si>
    <t>Erihoolekandeteenuste kulumudelite väljatöötamine</t>
  </si>
  <si>
    <t>Välja on töötatud teenuste tegevuspõhised hinnad. Teenustele on kujundatud lisaks kuuhinnale ka tunni- ja ööpäeva hind. Loodud on teenustele suunamise süsteem, mis võimaldab teenuse osutamist ka tunni, ööpäeva ja kuu kaupa. Teenuste rahastus on tegevuspõhine ja teenusesaajatele jõukohane.</t>
  </si>
  <si>
    <t>Uue erihoolekande teenusesüsteemi rakendamine</t>
  </si>
  <si>
    <t>3.2.2</t>
  </si>
  <si>
    <t>Erihoolekandeteenuste kättesaadavuse ja juurdepääsetavuse tagamine</t>
  </si>
  <si>
    <t>Kohtumääruse alusel erihoolekandeteenusele suunatud inimestele osutatava teenuse aluste ja nõuete täpsustamine</t>
  </si>
  <si>
    <t>Teenuste sisu, kasutamise, hindade jm asjakohase teabe kättesaadavaks tegemine teenusekasutajatele (sh lihtsustatud keeles)</t>
  </si>
  <si>
    <t>3.2.3</t>
  </si>
  <si>
    <t>Erihoolekande taristu reorganiseerimine</t>
  </si>
  <si>
    <t>3.3</t>
  </si>
  <si>
    <t>Elanike valmisolek pöörduda ebavõrdse kohtlemise kogemisel oma õiguste kaitseks võrdõigusvoliniku poole. Osakaal Eesti elanikest, kes pöörduksid ebavõrdse kohtlemise kogemise korral võrdõigusvoliniku poole, %</t>
  </si>
  <si>
    <t>3.3.1</t>
  </si>
  <si>
    <t>Võrdse kohtlemise põhimõtete rakendamine on tugevnenud. Inimesed on teadlikumad oma õigustest võrdse kohtlemise küsimustes ning oskavad küsida asjakohast abi ja nõu. Eksperdid on teadlikumad andma inimestele nõu ja tuge võrdse kohtlemise küsimustes. Tõusnud on poliitikakujundajate kompetents võrdse kohtlemise kui horisontaalse teema arvestamiseks läbivalt kõigis poliitikavaldkondades. Võrdse kohtlemise edendamisega tegelevad organisatsioonid on riigile tugevaks partneriks inimõiguste edendamisel ja poliitikakujundamisel. Loodud on võrdse kohtlemise valdkonnas tegutsevate riigiasutuste ja kodanikuühenduste võrgustik, mille tulemusel on paranenud osapoolte võime inimõiguste alase info jagamiseks ja analüüsimiseks.</t>
  </si>
  <si>
    <t xml:space="preserve">Võrdse kohtlemise seaduse järelevalve tugevdamine </t>
  </si>
  <si>
    <t>Võrdse kohtlemise seaduse järelevalve pädevus on antud võrdõigusvolinikule.  Järelevalve toetab võrdse kohtlemise poliitika kujundamist ning võrdse kohtlemise põhimõtete rakendamist.</t>
  </si>
  <si>
    <t>Võrdse kohtlemise seaduse kohaldamisala on laiendatud kõigi diskrimineerimise tunnuste lõikes sotsiaalhoolekande-, tervishoiu- ja sotsiaalkindlustusteenuste ja -toetuste, hariduse ning avalikkusele pakutavate kaupade ja teenuste (sh eluaseme) saamise õiguste osas. Kaitse diskrimineerimise eest tagatakse kõikidele sihtgruppidele ühtemoodi.</t>
  </si>
  <si>
    <t>Võrdse kohtlemise edendamisega tegelevate kodanikuühiskonna organisatsioonide võimestamine</t>
  </si>
  <si>
    <t>Võrdse kohtlemisega tegelevad kodanikuühiskonna organisatsioonid on tugevaks partneriks võrdse kohtlemise põhimõtete elluviimisel ja poliitikakujundamisel.</t>
  </si>
  <si>
    <t>Avaliku sektori institutsionaalse suutlikkuse tagamine võrdse kohtlemise poliitika valdkonnas</t>
  </si>
  <si>
    <t>3.3.2</t>
  </si>
  <si>
    <t>Konventsiooni järelevalvemehhanismi loomine</t>
  </si>
  <si>
    <t>Konventsiooni rakenduskava koostamine</t>
  </si>
  <si>
    <t>Analüüsitud on puudega inimeste õiguste kaitse tegelikku olukorda Eestis Konventsiooni erinevates teemavaldkondades. Analüüsi põhjal on teistele riigiasutustele tehtud ettepanekud puuetega inimeste õiguste kaitse paremaks tagamiseks.</t>
  </si>
  <si>
    <t>3.3.3</t>
  </si>
  <si>
    <t>Tagatud on ligipääsetavus andmaks inimestele võimalus iseseisvaks eluks ja täielikuks osalemiseks kõigis eluvaldkondades.</t>
  </si>
  <si>
    <t>Järelevalvesüsteemi loomine ligipääsetavuse parandamiseks</t>
  </si>
  <si>
    <t>Ligipääsetavuse nõukogu on tugev partner ligipääsetavuse valdkonna arendamisel ja tegeliku olukorra parandamisel. Nõustav järelevalve aitab parandada ligipääsetavuse olukorda Eestis, sh on muutunud tugevamaks ehitusjärelevalve.  Ligipääsetavuse nõuded on seadusandluses tugevamini reguleeritud.</t>
  </si>
  <si>
    <t>Erivajadustega inimeste eluasemete füüsiline kohandamine</t>
  </si>
  <si>
    <t>Eluruumid on kohandatud 2000 erivajadusega inimese vajadustele vastavateks (aastaks 2020).</t>
  </si>
  <si>
    <t>3.3.4</t>
  </si>
  <si>
    <t>Eestkoste ja huvikaitse süsteemide korrastamine ja tugevdamine</t>
  </si>
  <si>
    <t>Eestkostetava huvid ja vajadused on alati kõige paremini esindatud. Soodustatud on psüühikahäirega inimeste võimalusi ise oma elu puudutavates küsimustes kaasa rääkida.</t>
  </si>
  <si>
    <t>Eestkoste regulatsiooni korrastamine eesmärgiga tagada eestkostega pandavate ülesannete jaotus ja vastutus ning ülesannete täitmisega kaasnevate kulude kompenseerimine</t>
  </si>
  <si>
    <t>Täpsustatud on osapoolte ülesannete jaotus ja eestkoste osutamisega seotud kulude kompenseerimine eestkoste korraldamisel. Tehtud on vajalikud muudatused seadusandlusesse.</t>
  </si>
  <si>
    <t>Psüühilise erivajadusega täisealiste huvikaitsetegevuse soodustamine</t>
  </si>
  <si>
    <t>Soodustatud on riigile partneriks olevate psüühikahäirega täiskasvanud inimesi esindavate organisatsioonide teket. Huvikaitse ja eneseesindajate gruppe on kaasatud poliitikakujundamisse.</t>
  </si>
  <si>
    <t>3.2.1.1.</t>
  </si>
  <si>
    <t>3.2.1.2.</t>
  </si>
  <si>
    <t>3.2.1.3.</t>
  </si>
  <si>
    <t>3.2.2.1.</t>
  </si>
  <si>
    <t>3.2.2.2.</t>
  </si>
  <si>
    <t>3.2.2.3.</t>
  </si>
  <si>
    <t>3.2.2.4.</t>
  </si>
  <si>
    <t>3.3.1.1.</t>
  </si>
  <si>
    <t>3.3.1.2.</t>
  </si>
  <si>
    <t>3.3.1.3.</t>
  </si>
  <si>
    <t>3.3.1.4.</t>
  </si>
  <si>
    <t>3.3.1.5.</t>
  </si>
  <si>
    <t>3.3.2.2.</t>
  </si>
  <si>
    <t>3.3.3.1.</t>
  </si>
  <si>
    <t>3.3.3.2.</t>
  </si>
  <si>
    <t>3.3.3.3.</t>
  </si>
  <si>
    <t>3.3.4.1.</t>
  </si>
  <si>
    <t>3.3.4.2.</t>
  </si>
  <si>
    <t>Märkus</t>
  </si>
  <si>
    <t>Rakenduslikud küsimused on lahendatud, aruanded rahvusvaheliste kohustuste täitmise kohta on esitatud, rakendusaktid on välja töötatud ning hüvitised ja toetused on inimestele välja makstud.</t>
  </si>
  <si>
    <t>Riiklike toetuste väljamaksmine olümpiavõitjatele</t>
  </si>
  <si>
    <t>Sotsiaalkindlustusskeemide rakendamine ning pensionite, hüvitiste- ja toetuste väljamaksmine</t>
  </si>
  <si>
    <t>Juba sõlmitud kahepoolsete sotsiaalkindlustuslepingute muutmine</t>
  </si>
  <si>
    <t>Hüvitiste topeltmaksmise vältimine</t>
  </si>
  <si>
    <t>Kuritarvituste ja vigade esinemiste ennetamine toetuste väljamaksmisel</t>
  </si>
  <si>
    <t xml:space="preserve">Uute kahepoolsete sotsiaalkindlustuslepingute sõlmimiseks on peetud läbirääkimised kolmandate riikidega. </t>
  </si>
  <si>
    <t>Perehüvitiste süsteemi administreerimise tõhustamine ja selle kuritarvituste võimaluste kõrvaldamine</t>
  </si>
  <si>
    <t>Absoluutse vaesuse määr töötavate, 18-64-aastaste inimeste seas, %</t>
  </si>
  <si>
    <t>Absoluutse vaesuse määr mittetöötavate, 18-64-aastaste inimeste seas, %</t>
  </si>
  <si>
    <t>Absoluutse vaesuse määr tööealiste, 18-64-aastaste puuetega inimeste seas, %</t>
  </si>
  <si>
    <t>Lepingute alusel pensioni saajate arv kokku</t>
  </si>
  <si>
    <t>Välismaal elavad isikud, kes saavad lepingute ja siseriikliku õiguse alusel Eesti pensioni</t>
  </si>
  <si>
    <t>50-74aastaste tööhõive määr, %</t>
  </si>
  <si>
    <t>Pensioni sõltuvusmäär</t>
  </si>
  <si>
    <t>Sotsiaalkindlustusskeemide finantsilise jätkusuutlikkuse tagamine</t>
  </si>
  <si>
    <t>Pensionisüsteemi finantsilise jätkusuutlikkuse tagamine</t>
  </si>
  <si>
    <t xml:space="preserve">Eesti ühendamine Euroopa Liidu elektroonilise andmevahetuse süsteemiga (EESSI projekt)
</t>
  </si>
  <si>
    <t>Soolise võrdõiguslikkuse edendamine organisatsioonides</t>
  </si>
  <si>
    <t>Soolise tasakaalu suurendamine ettevõtjate hulgas</t>
  </si>
  <si>
    <t>Soolise tasakaalu suurendamine poliitiliste otsuste langetajate seas ning organisatsioonide juhtimistasanditel</t>
  </si>
  <si>
    <t>Elanike soolise võrdõiguslikkuse alaste hoiakute muutmine sooliste stereotüüpide ja nende negatiivse mõju vähendamiseks</t>
  </si>
  <si>
    <t>Soolise võrdõiguslikkuse seaduse rakendamise ja selle järelevalve tõhustamine</t>
  </si>
  <si>
    <t>Soolise võrdõiguslikkuse edendamisega tegelevate kodanikuühiskonna organisatsioonide võimestamine</t>
  </si>
  <si>
    <t>Toimetulekutoetus on välja makstud</t>
  </si>
  <si>
    <t>2.1.2.</t>
  </si>
  <si>
    <t>2.1.2.3.</t>
  </si>
  <si>
    <t xml:space="preserve">Enim puudust kannatavate inimestele materiaalse abi andmine 
</t>
  </si>
  <si>
    <t>2.2.1.1</t>
  </si>
  <si>
    <t>2.2.1.2.</t>
  </si>
  <si>
    <t>2.2.1.3.</t>
  </si>
  <si>
    <t>2.2.1.4.</t>
  </si>
  <si>
    <t>2.2.1.5.</t>
  </si>
  <si>
    <t>2.2.1.6.</t>
  </si>
  <si>
    <t>Eesti ja Austraalia vahelise sotsiaalkindlustuslepingu ratifitseerimine</t>
  </si>
  <si>
    <t>Paremini vaesust ennetava ja tõhusa töötushüvitiste skeemi väljatöötamine</t>
  </si>
  <si>
    <t>Hüvitiste ja teenuste kättesaadavuse parendamiseks SKAIS 2 süsteemi loomine</t>
  </si>
  <si>
    <t>Sotsiaalkindlustusskeemide rakendamine ja hüvitiste maksmine piiriülestel juhtudel kehtiva Euroopa Liidu õiguse ja kolmandate riikidega kahepoolsete lepingute raames</t>
  </si>
  <si>
    <t>Euroopa Liidu õiguse raames sotsiaalkindlustuse koordinatsioonimääruste arendamine</t>
  </si>
  <si>
    <t>Pensionide eksport siseriikliku õiguse alusel</t>
  </si>
  <si>
    <t xml:space="preserve">Riikliku vanaduspensioni skeemi muutmine eesmärgiga tagada selle finantsiline jätkusuutlikkus </t>
  </si>
  <si>
    <t>Soolise palgalõhe ennetamise ja vähendamise meetmete rakendamine</t>
  </si>
  <si>
    <t>Naiste ja meeste võrdväärse töö võrdsele tasustamisele ja väärtustamisele kaasa aitamiseks viiakse ellu teavitus- ja analüüsitegevusi eesmärgiga tõsta teadlikkust soolisest palgalõhest, selle põhjustest ja mõjudest. Soodustatakse läbipaistvate ja objektiivsetel kriteeriumidel põhinevate töö hindamise ja palgasüsteemide kasutuselevõttu.</t>
  </si>
  <si>
    <t>Haridusvalikute ja tööturu sooline segregatsioon on vähenenud</t>
  </si>
  <si>
    <t xml:space="preserve">Soolise võrdõiguslikkuse ja võrdse kohtlemise volinikule ja tema kantseleile tegevuskulude tagamine soolise ebavõrdsuse vähendamise ja võrdõiguslikkuse edendamisega seotud ülesannete täitmiseks </t>
  </si>
  <si>
    <t>4.1.1.6.</t>
  </si>
  <si>
    <t>4.1.1.7.</t>
  </si>
  <si>
    <t>4.1.5.</t>
  </si>
  <si>
    <t>4.1.5.1.</t>
  </si>
  <si>
    <t>4.1.5.2.</t>
  </si>
  <si>
    <t>4.1.5.3.</t>
  </si>
  <si>
    <t>4.1.5.4.</t>
  </si>
  <si>
    <t>4.3.2.3.</t>
  </si>
  <si>
    <t>4.3.2.2.</t>
  </si>
  <si>
    <t xml:space="preserve">Läbi on viidud soolise võrdõiguslikkuse seaduse rakendamise analüüs. </t>
  </si>
  <si>
    <t>Läbi on viidud "Soolise võrdõiguslikkuse monitooring 2016" ning "Soolise võrdõiguslikkuse monitooring 2019".</t>
  </si>
  <si>
    <t>Sotsiaalteenuste kvaliteedipoliitika kujundamine ja rakendamine</t>
  </si>
  <si>
    <t>Sotsiaalteenuste kvaliteedi tõstmine</t>
  </si>
  <si>
    <t>Kehtiva rehabilitatsiooniteenuse pakkumine ja arendamine</t>
  </si>
  <si>
    <t xml:space="preserve">Sotsiaalteenuste eelarvestamise ja teenuste eest tasumise põhimõtete korrastamine. </t>
  </si>
  <si>
    <t>53,9 (2015)</t>
  </si>
  <si>
    <t>Osalemine Euroopa Liidu poolt sõlmitavate sotsiaalkindlustusalaste assotsiatsioonilepingute ettevalmistamises</t>
  </si>
  <si>
    <t>Kahepoolsete sotsiaalkindlustuslepingute sõlmimine uute (kolmandate) riikidega</t>
  </si>
  <si>
    <t>Läbi on viidud sotsiaalkindlustusskeemide miinimumgarantiide analüüs, mille põhjal on koostatud ettepanekud skeemide arendamiseks selliselt, et ennetaksid sotsiaalabi saamise vajadust ning vastaksid Sotsiaalkindlustuskoodeksi standarditele.</t>
  </si>
  <si>
    <t>Tegevust viiakse ellu SOM ja RM tegevuskuludest</t>
  </si>
  <si>
    <t>Tegevust viiakse ellu JUM tegevuskuludest</t>
  </si>
  <si>
    <t>HMN vahendid</t>
  </si>
  <si>
    <t>Tegevust viiakse ellu SOM tegevuskuludest</t>
  </si>
  <si>
    <t xml:space="preserve">Välja on töötatud infomaterjal Rajaleidja ja Töötukassa karjäärinõustajate soolise võrdõiguslikkuse alase teadlikkuse tõstmiseks. </t>
  </si>
  <si>
    <t>Meede 3.3. - Teadlikkuse suurendamine ja institutsionaalse võimekuse tagamine põhiõiguste kaitse põhimõtte järgimiseks ja edendamiseks ning ligipääsetavuse parandamiseks</t>
  </si>
  <si>
    <t>Indikaator</t>
  </si>
  <si>
    <t>Vähenenud töövõimega noorte haridussüsteemi ja tööturu vahelise liikumise edendamine</t>
  </si>
  <si>
    <t>Töövõimet hoidva ja säästva töökeskkonna arendamine</t>
  </si>
  <si>
    <t>Mehed
Naised
Kokku</t>
  </si>
  <si>
    <t>Algtase</t>
  </si>
  <si>
    <t xml:space="preserve">Selgitus </t>
  </si>
  <si>
    <t xml:space="preserve">Üldeesmärk 1: Tööhõive kõrge tase ning pikk ja kvaliteetne tööelu
Üldeesmärk 2: Sotsiaalse ebavõrdsuse ja vaesuse vähenemine, sooline võrdsus ning suurem sotsiaalne kaasatus </t>
  </si>
  <si>
    <t>M</t>
  </si>
  <si>
    <t xml:space="preserve">Näitab tööga hõivatute osatähtsust vastavas vanusrühmas. </t>
  </si>
  <si>
    <t>N</t>
  </si>
  <si>
    <t>K</t>
  </si>
  <si>
    <t xml:space="preserve">Näitab demograafilistele ja tööturu andmetele tuginedes aastaid, kui kaua 15-aastane inimene keskmiselt tööturul aktiivne on. </t>
  </si>
  <si>
    <t>Näitab naiste ja meeste (eba)võrdsust tööturul ning ühiskonnas laiemalt.</t>
  </si>
  <si>
    <t xml:space="preserve">Näitab inimeste osakaalu, kelle ekvivalentnetosissetulek¹ on absoluutse vaesuse piirist ehk arvestuslikust elatusmiinimumist madalam. Arvestuslik elatusmiinimum on inimesele vajalike elatusvahendite väikseim kogus, mis katab tema igapäevased vajadused. Elatusmiinimum koosneb arvestuslikust minimaalsest toidukorvist ja individuaalsetest mittetoidukulutustest, sh eluasemekulutused. </t>
  </si>
  <si>
    <t>Näitab inimeste osakaalu, kelle sissetulekute tase jääb allapoole suhtelise vaesuse piiri, milleks on Euroopa Liidus kokkulepitud metoodika kohaselt 60% leibkonnaliikmete aasta ekvivalentnetosissetuleku¹ mediaanist. Suhteline vaesus väljendab sissetulekute ebavõrdset jaotust ühiskonnas.</t>
  </si>
  <si>
    <t>Näitab tööjõu osatähtsust tööealises rahvastikus, ehk seda, kui suur osa rahvastikust on tööturul aktiivne. Tööjõu moodustavad töötajad ja töötud. Töötud on need, kes on ilma tööta, otsivad aktiivselt tööd ja on võimelised kahe nädala jooksul tööle asuma.</t>
  </si>
  <si>
    <t>Näitab töötute osatähtsust tööjõus 15-24-aastaste vanusegrupis.</t>
  </si>
  <si>
    <t>Indikaator näitab tööga hõivatud inimeste osatähtsust 55-64-aastasest rahvastikust.</t>
  </si>
  <si>
    <t xml:space="preserve">Pikaajalise töötuse määr näitab pikaajaliste töötute osatähtsust tööjõust. Pikaajalisteks töötuteks loetakse töötuid, kes on tööd otsinud 12 kuud või kauem. </t>
  </si>
  <si>
    <t xml:space="preserve">Näitab töökeskkonnapoliitika tulemuslikkust, sest kui tööõnnetustega seotud haiguspäevade arv väheneb, viitab see raskete tööõnnetuste arvu vähenemisele ning kaudselt töökeskkonna paranemisele. </t>
  </si>
  <si>
    <t>Hinnangud on leitud 16-64-aastaste püsiva töövõimekaoga isikute hõivemääradele ETU andmetel ja lisatud sinna prognoosid, kus kõigi töövõimekaoga isikute prognoosimisel võeti aluseks hõivemäära 2013-2014 aasta kasvutempo korrigeerides 2012-2014 aasta kasvutempo silutud aeglustumisega.</t>
  </si>
  <si>
    <t>0-17 M</t>
  </si>
  <si>
    <t xml:space="preserve">Näitab inimeste osakaalu, kelle ekvivalentnetosissetulek  on absoluutse vaesuse piirist ehk arvestuslikust elatusmiinimumist madalam. Arvestuslik elatusmiinimum on inimesele vajalike elatusvahendite väikseim kogus, mis katab tema igapäevased vajadused. Elatusmiinimum koosneb arvestuslikust minimaalsest toidukorvist ja individuaalsetest mittetoidukulutustest, sh eluasemekulutused. </t>
  </si>
  <si>
    <t>0-17 N</t>
  </si>
  <si>
    <t>0-17 K</t>
  </si>
  <si>
    <t>18-64 M</t>
  </si>
  <si>
    <t>18-64 N</t>
  </si>
  <si>
    <t>18-64 K</t>
  </si>
  <si>
    <t>65+</t>
  </si>
  <si>
    <r>
      <t xml:space="preserve">Sügava materiaalse ilmajäetuse määr, % 
</t>
    </r>
    <r>
      <rPr>
        <i/>
        <sz val="10"/>
        <rFont val="Arial"/>
        <family val="2"/>
      </rPr>
      <t>Allikas: Statistikaamet, Eesti sotsiaaluuring</t>
    </r>
  </si>
  <si>
    <t xml:space="preserve">Näitab inimeste osakaalu, kes ei saa endale võimaldada vähemalt nelja komponenti üheksast: 1) üüri- ja kommunaalkulude tasumist, 2) kodu piisavalt soojana hoidmist, 3) ettenägematuid kulutusi, 4) üle päeva liha, kala või nendega samaväärseid valke sisaldava toidu söömist, 5) nädalast puhkust kodust eemal, 6) autot, 7) pesumasinat, 8) värvitelerit või 9) telefoni. Sügava materiaalse ilmajäetuse määr ei kirjelda seega üksnes sissetulekuvaesust, vaid laiemat materiaalset toimetulekut. </t>
  </si>
  <si>
    <t>Näitab inimeste osakaalu, kelle ekvivalentnetosissetulek  on absoluutse vaesuse piirist ehk arvestuslikust elatusmiinimumist madalam. Arvestuslik elatusmiinimum on inimesele vajalike elatusvahendite väikseim kogus, mis katab tema igapäevased vajadused.</t>
  </si>
  <si>
    <t xml:space="preserve"> Näitab inimeste osakaalu, kelle ekvivalentnetosissetulek  on absoluutse vaesuse piirist ehk arvestuslikust elatusmiinimumist madalam. </t>
  </si>
  <si>
    <t>Näitab lepingute mõju nii Eestis elavatele inimestele, kes saavad välismaalt pensioni, kui ka välismaal elavatele inimestele, kes saavad Eestsit pensioni.</t>
  </si>
  <si>
    <t>Näitab Eesti pensioniõiguse (nii lepingute kui ka siseriikliku õiguse alusel eksporditavate pensionide) kasutatavust välisriikides elavate isikute poolt</t>
  </si>
  <si>
    <t>Näitab tööga hõivatud inimeste osatähtsust 50-74-aastasest rahvastikust.</t>
  </si>
  <si>
    <t xml:space="preserve">Näitab mittetöötavate pensionäride (vanaduspension, ennetähtaegne vanaduspension, soodustingimustel pension, väljateenitud aastate pension ja eripension) suhtarvu hõivatutesse. </t>
  </si>
  <si>
    <t xml:space="preserve"> Näitab avahooldusteenuseid kasutavate eakate, tööealiste puudega inimeste ja psüühiliste erivajadustega inimeste ning ööpäevaringset institutsionaalset hooldusteenust saavate inimeste suhtarvu.</t>
  </si>
  <si>
    <t xml:space="preserve">Näitab nende inimeste osakaalu hoolduskoormuse tõttu tööturult eemal olevatest inimestest (mitteaktiivsuse põhjuseks hoolduskoormus), kelle tööturult eemal oleku põhjuseks on täiskasvanud pereliikme hooldamine (ei ole otsinud tööd täiskasvanu hooldusteenuse puudumise või kalliduse tõttu). </t>
  </si>
  <si>
    <t>Näitab, kuivõrd pakutavad teenused toetavad koduses keskkonnas toimetulekut ja kogukonnas elamise võimalusi antud sihtrühmades.</t>
  </si>
  <si>
    <t xml:space="preserve">Näitab, kuivõrd pakutavad teenused toetavad koduses keskkonnas toimetulekut ja kogukonnas elamise võimalusi antud sihtrühmades. </t>
  </si>
  <si>
    <t>Selgitus: näitab, kuivõrd pakutavad teenused toetavad koduses keskkonnas toimetulekut ja kogukonnas elamise võimalusi antud sihtrühmades.</t>
  </si>
  <si>
    <t>Näitab erihoolekandeteenuste osutamise keskkonna muutumist kodusarnasemaks ja teenuste korralduse muutumist inimesekesksemaks.</t>
  </si>
  <si>
    <t>Näitab inimeste teadlikkust ja valmidust oma õiguste kaitseks konkreetseid samme astuda ning võimaldab seeläbi hinnata õiguskaitse tõhususe üht tahku. Võrdõigusvoliniku näol on sealjuures tegemist kõige otsesema institutsiooniga, kuhu inimesed saavad pöörduda, et kaitsta oma õigusi ja hoida ära mis tahes diskrimineerimist.</t>
  </si>
  <si>
    <t>50/28</t>
  </si>
  <si>
    <t>Näitab naiste ja meeste igapäevaeluga seotud soostereotüüpide levikut ning nende muutust ühiskonnas.</t>
  </si>
  <si>
    <t>65/55</t>
  </si>
  <si>
    <t>Näitab noorte soostereotüüpseid hoiakuid meeste ja naiste tööde kohta ning nende hoiakute muutust ühiskonnas.</t>
  </si>
  <si>
    <t>Näitab inimeste õigusteadlikkust astuda üles soolise diskriminieerimise vastu. Arvesse on võetud kaebusi, selgitustaotlusi ja märgukirju, milles on diskrimineerimistunnuseks sugu.</t>
  </si>
  <si>
    <t>Eakate toimetulekuraskuste ennetamine</t>
  </si>
  <si>
    <t>2.1.4.1.</t>
  </si>
  <si>
    <t>2.1.4.2.</t>
  </si>
  <si>
    <t>2.1.5.</t>
  </si>
  <si>
    <t xml:space="preserve">Läbi on viidud teavitustegevused tööandjate soolise võrdõiguslikkuse edendamise alase teadlikkuse tõstmiseks (sh koolitused, artiklid). 
Välja on arendatud veebipõhised õppevahendid tööandjate soolise võrdõiguslikkuse edendamise alaste teadmiste jätkusuutlikuks parendamiseks ning nende vastavate kohustuste täitmist hõlbustavad tööriistad, s.h. e-lahendused. </t>
  </si>
  <si>
    <t>1.1.1.1.</t>
  </si>
  <si>
    <t xml:space="preserve">1.1.1.2. </t>
  </si>
  <si>
    <t>1.2.1.</t>
  </si>
  <si>
    <t>Töötuna arvel olijatele on tagatud ravikindlustus</t>
  </si>
  <si>
    <t>1.1.3.</t>
  </si>
  <si>
    <t>Töötutele tööotsimiseks vajaliku sissetuleku tagamine läbi töötutoetuse maksmise</t>
  </si>
  <si>
    <t>Vanemaealiste (55-64a) tööhõive määr, %</t>
  </si>
  <si>
    <t>Noorte töötuse määr 15-24-aastaste vanusegrupis, %</t>
  </si>
  <si>
    <t>Pikaajalise töötuse määr, %</t>
  </si>
  <si>
    <t>1.2.2.</t>
  </si>
  <si>
    <t>1.2.2.1.</t>
  </si>
  <si>
    <t>1.2.2.2.</t>
  </si>
  <si>
    <t>Töötaja töövõime jätkusuutlikkuse toetamise analüüs ja ettepanekud</t>
  </si>
  <si>
    <t>1.1.4.2.</t>
  </si>
  <si>
    <t>Koostöö Rahvusvahelise Tööorganisatsiooniga</t>
  </si>
  <si>
    <t xml:space="preserve">Töötingimuste riiklik järelevalve ja töövaidluskomisjonide tegevuse tagamine </t>
  </si>
  <si>
    <t>Töötajate töövõime säilitamine ja tööturul hoidmine</t>
  </si>
  <si>
    <t>Eestisse lähetatud töötajatele töötingimuste tagamine ja töötingimuste piiriülene jõustamine</t>
  </si>
  <si>
    <t>1.2.2.3.</t>
  </si>
  <si>
    <t>Ohutute töötingimuste loomine töötamisel elektromagnetväljadega töökeskkonnas</t>
  </si>
  <si>
    <t xml:space="preserve">Loodud on õiguslik regulatsioon töötamisel elektromagnetväljadega töökeskkonnas. Regulatsiooni  rakendumist on toetatud sidusgrupi koolitamise ja teadlikkuse tõstmisega. </t>
  </si>
  <si>
    <t>Tööturuteenuste osutamine individuaalsetele vajadustele vastavalt</t>
  </si>
  <si>
    <t>SOM, HTM, MKM</t>
  </si>
  <si>
    <t xml:space="preserve">1.1.1.3 </t>
  </si>
  <si>
    <t>1.1.1.4</t>
  </si>
  <si>
    <t xml:space="preserve">Töötust ennetavate täiend- ja ümberõppe meetmete arendamine
</t>
  </si>
  <si>
    <t xml:space="preserve">x </t>
  </si>
  <si>
    <t>SOM, RM</t>
  </si>
  <si>
    <t>Töötushüvitiste maksmine ja arendamine</t>
  </si>
  <si>
    <t xml:space="preserve">1.1.3.2. </t>
  </si>
  <si>
    <t xml:space="preserve">1.1.3.3. 
</t>
  </si>
  <si>
    <t>Hüvitiste ja toetuste tööturukäitumisele mõju analüüs</t>
  </si>
  <si>
    <t>Töövõime toetamise süsteemi edukaks toimimiseks eelduste loomine ja tulemuste analüüsimine</t>
  </si>
  <si>
    <t>Töövõimereformi sihtrühmadele (vähenenud töövõimega inimesed ja tööandjad) teenuste arendamine ja pakkumine</t>
  </si>
  <si>
    <t>Töövõimereformi finantsmudeli arendamine</t>
  </si>
  <si>
    <t>Tööelu kvaliteeti edendavate meetmete arendamine ja rakendamine</t>
  </si>
  <si>
    <t>Tööelu kvaliteedi arendamine nii siseriikliku kui ka rahvusvaheliste kohustuste täitmise kaudu</t>
  </si>
  <si>
    <t>Riikliku lepitaja institutsiooni tegevuse tagamine</t>
  </si>
  <si>
    <t>Siseriiklikud ja rahvusvahelised kohustused on täidetud</t>
  </si>
  <si>
    <t>Töötajate tööelus osalemine on pikaajaliselt toetatud</t>
  </si>
  <si>
    <r>
      <rPr>
        <sz val="10"/>
        <rFont val="Arial"/>
        <family val="2"/>
      </rPr>
      <t>Töötust ennetavate töövõimet toetavate meetmete arendamine</t>
    </r>
    <r>
      <rPr>
        <i/>
        <sz val="10"/>
        <rFont val="Arial"/>
        <family val="2"/>
      </rPr>
      <t xml:space="preserve">
</t>
    </r>
  </si>
  <si>
    <t>1.1.4.3.</t>
  </si>
  <si>
    <t xml:space="preserve">1.1.4.1.
</t>
  </si>
  <si>
    <t>1.1.3.1.</t>
  </si>
  <si>
    <t>1.1.2.3.</t>
  </si>
  <si>
    <t>Sotsiaalmaksu tööandja ja töötaja vahel jagamise mõju analüüs</t>
  </si>
  <si>
    <t>Sotsiaalmaksu ja sellega seotud sotsiaalsete garantiide paindlikkuse analüüs</t>
  </si>
  <si>
    <t>1.1.4.4.</t>
  </si>
  <si>
    <t>Töötingimuste indikaatori arendamine</t>
  </si>
  <si>
    <t>Kvaliteetse individuaalse töövaidluse lahendamise süsteemi arendamine ja rakendamine</t>
  </si>
  <si>
    <t>1.1.2.4.</t>
  </si>
  <si>
    <t>Töövaldkonna e-visiooni arendamine</t>
  </si>
  <si>
    <t>1.1.2.5.</t>
  </si>
  <si>
    <t>Töötingimuste kollektiivse kujundamise normistiku arendamine</t>
  </si>
  <si>
    <t>Koostatud on analüüs ja ettepanekud paindliku tööaja kokkulepete ja mittepüsivate lepingute kasutamise vajalikkusest ning mõjust tööturu käitumisele</t>
  </si>
  <si>
    <t>Paindlike tööaja kokkulepete ja mittepüsivate töö tegemise lepingute kasutamise analüüs</t>
  </si>
  <si>
    <t>1.1.2.7.</t>
  </si>
  <si>
    <t>1.1.2.6</t>
  </si>
  <si>
    <t>Uussisserändajate töötingimuste järelevalve läbiviimise põhimõtete väljatöötamine</t>
  </si>
  <si>
    <t>eelarve kokku:</t>
  </si>
  <si>
    <t>RK, SOM</t>
  </si>
  <si>
    <r>
      <t xml:space="preserve">Hoolduskoormust leevendavate sotsiaalteenuste </t>
    </r>
    <r>
      <rPr>
        <sz val="10"/>
        <color indexed="8"/>
        <rFont val="Arial"/>
        <family val="2"/>
      </rPr>
      <t>pakkumine</t>
    </r>
  </si>
  <si>
    <t>Taastusravi- ja rehabilitatsioonisüsteemi integreerimine ühtseks kliendikeskseks tervikuks eesmärgiga pakkuda inimesele õigeaegset ja sujuvalt toimivat teenust</t>
  </si>
  <si>
    <t>Välja on töötatud kliendikeskne rehabilitatsiooni- ja taastusraviteenuste süsteem, kus olemasolevat ressurssi kasutatakse senisest otstarbekamalt. Loodud on võrdne ligipääs vajalikele ning õigeaegsetele teenustele ning inimestele on tekitatud selge ülevaade pakutavatest teenustest ja nendevahelisest liikumisest.
Paranenud on sotsiaal-, töö- ja tervisevaldkonnas pakutavate rehabilitatsiooni ja taastusravi teenuste koostoime, sh on välistatud teenuste dubleerimine ning kaetud teenuste vahele jäävad augud.</t>
  </si>
  <si>
    <t>Tegevust rahastatakse tavapärastest SOM tegevuskuludest. 2016-2017. aastal viiakse läbi analüüsid ja piloteerimised, eesmärgiga jõuda uue süsteemi rakendamiseni aastal 2018.</t>
  </si>
  <si>
    <t>SOM, Astangu</t>
  </si>
  <si>
    <t>SOM, SKA, Astangu</t>
  </si>
  <si>
    <t>Üldhoolduse pakkumine ja arendamine</t>
  </si>
  <si>
    <t>SOM, MV</t>
  </si>
  <si>
    <t>Rehabilitatsiooniteenus http://www.sotsiaalkindlustusamet.ee/rehabilitatsiooniteenus-5/</t>
  </si>
  <si>
    <t>SOM, SKA</t>
  </si>
  <si>
    <t>Tegevust viiakse ellu SOM tavapäraste tegevuskulude raames</t>
  </si>
  <si>
    <t>Kogukonnapõhiste teenuste järjekordade lühendamine erihoolekandes</t>
  </si>
  <si>
    <t>Võrdse kohtlemisega seotud õiguste kaitse tõhustamine ja ühiskonna sallivuse suurendamine</t>
  </si>
  <si>
    <t xml:space="preserve">Ellu on viidud tegevusi (sh koolitusi), mis toetavad õiguste kaitse tõhustamist läbi juristide ja õigusspetsialistide teadlikkuse tõusu võrdse kohtlemise seadusest, mille tulemusel tagatakse reaalne abi ja vajalik kaitse ebavõrdset kohtlemist kogenud inimestele. Suurenenud on kohtulahendite hulk, mis tõstab võrdse kohtlemise valdkonna nähtavust. Paranenud on töövaidluskomisjonide võrdse kohtlemise seaduse alased teadmised ja oskused. </t>
  </si>
  <si>
    <t>3.3.1.6.</t>
  </si>
  <si>
    <t>Teavitustegevuste läbiviimine sallivuse suurendamiseks, et kujundada positiivseid hoiakuid vähemuste suhtes ning vähendada diskrimineerivad praktikad.</t>
  </si>
  <si>
    <t>3.3.2.3.</t>
  </si>
  <si>
    <t>Matemaatika, teaduse ja tehnoloogia eriala lõpetanud naiste arv tuhande 20-29-aastase naise kohta</t>
  </si>
  <si>
    <t>9,8 (2012)</t>
  </si>
  <si>
    <t>4.1.1.8.</t>
  </si>
  <si>
    <t>4.1.3.1.</t>
  </si>
  <si>
    <t>4.1.3.2.</t>
  </si>
  <si>
    <t>4.1.3.3.</t>
  </si>
  <si>
    <t>4.1.4.4.</t>
  </si>
  <si>
    <t xml:space="preserve">Koostöös ajakirjanduse eneseregulatsiooniorganitega on välja töötatud soovitused soolise võrdõiguslikkuse põhimõtete järgimiseks meedias. </t>
  </si>
  <si>
    <r>
      <t xml:space="preserve">Soolise võrdõiguslikkuse ja võrdse kohtlemise voliniku (SVVKV) kantseleile on tagatud </t>
    </r>
    <r>
      <rPr>
        <sz val="10"/>
        <color indexed="8"/>
        <rFont val="Arial"/>
        <family val="2"/>
      </rPr>
      <t xml:space="preserve">vahendid seaduses sätestatud ülesannete täitmiseks. </t>
    </r>
  </si>
  <si>
    <t>Eelarve planeeritakse p 4.3.1.7. alla</t>
  </si>
  <si>
    <t xml:space="preserve">Eelarve planeeritakse p 4.3.1.7. alla </t>
  </si>
  <si>
    <t>Ettepanekute tegemine soodustingimustel ja väljateenitud aastate pensioni skeemide reformimiseks</t>
  </si>
  <si>
    <r>
      <t xml:space="preserve">Absoluutse vaesuse määr vanusrühmades 0-17, 18-64 ja 65+, %
</t>
    </r>
    <r>
      <rPr>
        <i/>
        <sz val="10"/>
        <rFont val="Arial"/>
        <family val="2"/>
      </rPr>
      <t>Allikas: Statistikaamet</t>
    </r>
  </si>
  <si>
    <t>Tegevust viiakse ellu ESF TAT "Tööturuteenuste osutamine tagamaks paremaid võimalusi hõives osalemiseks" raames http://www.struktuurifondid.ee/public/TAT_TK_teenused.docx</t>
  </si>
  <si>
    <t>1.1.1.6.</t>
  </si>
  <si>
    <t>1.1.1.7.</t>
  </si>
  <si>
    <t xml:space="preserve">Eesti kui Rahvusvahelise Tööorganisatsiooni liikmesriigi liikmekohustused on täidetud, sh liikmemaks on tasutud, rahvusvahelised aruanded esitatud ning Eesti on osalenud rahvusvaheliste tööstandardite kujundamises.  </t>
  </si>
  <si>
    <t>SOM, TK</t>
  </si>
  <si>
    <t>Vähenenud töövõimega isikutele vajaliku sissetuleku tagamine (töövõimetoetus)</t>
  </si>
  <si>
    <t>Sotsiaalmaksu erijuhu maksmise analüüsimine</t>
  </si>
  <si>
    <t>Töötajate tervisedendamisele suunatud tööandja kulude maksustamise analüüs</t>
  </si>
  <si>
    <t>Vähenenud töövõimega inimeste osalemine tööturul ja tööhõives on suurenenud ja tööealise elanikkonna töövõime vähenemine on pidurdunud.</t>
  </si>
  <si>
    <t xml:space="preserve">Läbi on viidud avatud taotlusvoor, mille raames on toetatud projekte, mille eesmärgiks on soodustada 16–29-aastaste noorte või pikka aega tööturult eemal olnud inimeste tööle asumist ja tööturul püsimist. </t>
  </si>
  <si>
    <t xml:space="preserve">Lisameetmete arendamine ja rakendamine madala sissetulekuga inimeste vaesuse ennetamiseks ja vähendamiseks </t>
  </si>
  <si>
    <t>Tegevust viiakse ellu Euroopa Abifond Enim Puudust Kannatavate Inimeste jaoks rakenduskava kaudu http://www.struktuurifondid.ee/abifond-2014-2020-2/</t>
  </si>
  <si>
    <t>Eakate toimetuleku tagamiseks uuenduslike meetmete rakendamise analüüsimine ja ettepanekute koostamine</t>
  </si>
  <si>
    <t>Sotsiaalteenuste osutamisel on võetud kasutusele uudseid tehnoloogilisi lahendusi ning rakendatud kaasaja IKT võimalusi. Julgustatud on sotsiaalsete innovatsioonide ja sotsiaalsete ettevõtete teket sotsiaalteenuste pakkumiseks. Toetatud on hoolduskoormust leevendavate projektide elluviimist.</t>
  </si>
  <si>
    <t xml:space="preserve">Sotsiaalteenuste osutamise ja sotsiaaltoetuste määramise üle on teostatud regulaarselt järelevalvet. Järelevalvearuannetes tehtud järeldused ja ettepanekud on aidanud parandada sotsiaalteenuste jm abi kvaliteeti. Rakendatud on nõustava järelevalve põhimõtteid. </t>
  </si>
  <si>
    <t>Inimeste teadlikkus oma õigustest küsida abi sotsiaalkaitse süsteemist on paranenud. Sotsiaalteenuste kasutajatel ja sotsiaaltoetuste saajatel on juurdepääs teenustega seonduvale teabele (sh veebilehed, infovoldikud jms) ja paranenud on sotsiaalkaitsesüsteemi maine.</t>
  </si>
  <si>
    <t>Välja on töötatud tõlketeenuste osutamise kontseptsioon ja tõlgi, sh viipekeeletõlgi teenust on pakutud.</t>
  </si>
  <si>
    <t xml:space="preserve">Välja on töötatud uued teenused ning nende kvaliteedikriteeriumid, juhised ja standardid. Pakutavate erihoolekandeteenuste arv on suurenenud võrreldes praeguse pakutava viie teenusega. Uued teenused vastavad sihtgruppide vajadustele ning teenuseid on võimalik omavahel paindlikult kombineerida. </t>
  </si>
  <si>
    <t>Määratletud on erihoolekandeteenuste sihtgrupid ja olemasolevad erihoolekandeteenused on ümber kujundatud nende vajadustele vastavaks. Kirjeldatud on teenuste komponendid. Teenused on omavahel paremini seotud, teenustevaheline liikumine on paindlik ja toetab eesmärki, et inimene saaks temale sobivat teenust.</t>
  </si>
  <si>
    <t>Psüühiliste erivajadustega inimestele on tagatud võimalus valida endale sobivaim teenus sobivaimas kohas. Lühenenud on teenuse saamise alustamise aeg.  Teenuse kättesaadavus on tagatud kokkulepitud mõistliku aja jooksul.</t>
  </si>
  <si>
    <t xml:space="preserve">Teenuste kasutajatele  on tagatud võimalikult iseseisev juurdepääs teenustega seonduvale teabele. </t>
  </si>
  <si>
    <t>Tugevdatud on kogukonnapõhiste teenuste osutamist (sh suunatud eelarve), mille tulemusena on suurenenud kogukonnapõhiste teenuste osakaal erihoolekandes.</t>
  </si>
  <si>
    <t>Juurde on loodud uued kvaliteetsed teenusekohad, sh on loodud uued toetatud teenuse kohad.</t>
  </si>
  <si>
    <t>Pakutavad tööturuteenused lühendavad töötust ja  ennetavad tööturult välja langemist</t>
  </si>
  <si>
    <t>Töötusriski ennetavate ja töötuse perioodi lühendavate aktiivsete tööturuteenuste osutamine ning arendamine</t>
  </si>
  <si>
    <t xml:space="preserve">Töötavate ja mitteaktiivsete inimeste konkurentsivõime suurendamiseks tööturul on välja arendatud ja pakutud karjäärinõustamise teenust. </t>
  </si>
  <si>
    <t>Karjäärinõustamise teenuse arendamine ja pakkumine töötavatele ja mitteaktiivsetele inimestele</t>
  </si>
  <si>
    <t>Vähenenud töövõimega inimesi on aidatud tööturule ja toetatud nende tööturul püsimist pakutavate tööturumeetme valiku laiendamise kaudu.</t>
  </si>
  <si>
    <t>Tööandjatele materiaalsete stiimulite tagamine vähenenud töövõimega isikute värbamiseks</t>
  </si>
  <si>
    <t>Analüüsitud on vähenenud töövõimega inimeste eest sotsiaalmaksu erijuhu tasumise seniseid tulemusi ja nende põhjal on koostatud ettepanekud süsteemi edasiseks arendamiseks.</t>
  </si>
  <si>
    <t>70,5 (2014)</t>
  </si>
  <si>
    <t>37,2 (2013)</t>
  </si>
  <si>
    <t>35,8 (2013)</t>
  </si>
  <si>
    <t>22,5 (2013)</t>
  </si>
  <si>
    <t> 21.3</t>
  </si>
  <si>
    <t> 20.9</t>
  </si>
  <si>
    <t> 20.5</t>
  </si>
  <si>
    <t>8,9 (2013)</t>
  </si>
  <si>
    <t>7,3 (2013)</t>
  </si>
  <si>
    <t>8 (2013)</t>
  </si>
  <si>
    <t>20,6 (2013)</t>
  </si>
  <si>
    <t>23,5 (2013)</t>
  </si>
  <si>
    <t>22,1 (2013)</t>
  </si>
  <si>
    <t>78,6 (2014)</t>
  </si>
  <si>
    <t>71,2 (2014)</t>
  </si>
  <si>
    <t>74,9 (2014)</t>
  </si>
  <si>
    <t>19,3 (2014)</t>
  </si>
  <si>
    <t>10 (2014)</t>
  </si>
  <si>
    <t>15 (2014)</t>
  </si>
  <si>
    <t>65,1 (2014)</t>
  </si>
  <si>
    <t>63 (2014)</t>
  </si>
  <si>
    <t>64 (2014</t>
  </si>
  <si>
    <t>3,9 (2014)</t>
  </si>
  <si>
    <t>2,7 (2014)</t>
  </si>
  <si>
    <t>3,3 (2014)</t>
  </si>
  <si>
    <t>Tööhõive määr eestlaste ja teisest rahvusest elanike seas, %</t>
  </si>
  <si>
    <t>teisest rahvusest elanikud</t>
  </si>
  <si>
    <t>63 (2013)</t>
  </si>
  <si>
    <t>60,3 (2013)</t>
  </si>
  <si>
    <t xml:space="preserve"> Näitab tööga hõivatute osatähtsuse erinevuste rahvuse lõikes vanuses 15-74-aastaste seas. Tööhõivet mõjutavad käesoleva arengukava poliitikainstrumentidest eeskätt tööturumeetmed ja tööturul osalemist toetavad hoolekandemeetmed, töötingimusi mõjutavad poliitikainstrumentid, sh tööõigus, samuti pensioniskeemid (enneaegse tööturult lahkumise kaudu) ning erimeetmed soolise võrdõiguslikkuse ja võrdse kohtlemise põhimõtte edendamiseks tööturul. Indikaator ühtib Lõimuv Eesti 2020-ga eesmärk 6 indikaatoriga.</t>
  </si>
  <si>
    <t>45,6 (2014)</t>
  </si>
  <si>
    <t>49,3</t>
  </si>
  <si>
    <t>50,5</t>
  </si>
  <si>
    <t>51,2</t>
  </si>
  <si>
    <t>51,3</t>
  </si>
  <si>
    <t>26,8 (2014)</t>
  </si>
  <si>
    <t>10,3 (2013)</t>
  </si>
  <si>
    <t>9,8 (2013)</t>
  </si>
  <si>
    <t>10,1 (2013)</t>
  </si>
  <si>
    <t>8,4 (2013)</t>
  </si>
  <si>
    <t>9,1 (2013)</t>
  </si>
  <si>
    <t>2,2 (2013)</t>
  </si>
  <si>
    <t>6,2 (2014)</t>
  </si>
  <si>
    <t>5,5 (2013)</t>
  </si>
  <si>
    <t>4,5 (2013)</t>
  </si>
  <si>
    <t>5,0 (2013)</t>
  </si>
  <si>
    <t>13,5 (2013)</t>
  </si>
  <si>
    <t>10,9 (2013)</t>
  </si>
  <si>
    <t>8,5 (2013)</t>
  </si>
  <si>
    <t>10,5 (2013)</t>
  </si>
  <si>
    <t>9,5 (2013)</t>
  </si>
  <si>
    <t>14828 (2015)</t>
  </si>
  <si>
    <t>43,4 (2015)</t>
  </si>
  <si>
    <t>1,4 (2014)</t>
  </si>
  <si>
    <t>16,3 (2014)</t>
  </si>
  <si>
    <t>1,03 (2014)</t>
  </si>
  <si>
    <t>3,1 (2014)</t>
  </si>
  <si>
    <t>1,2 (2014)</t>
  </si>
  <si>
    <t>69 (2014)</t>
  </si>
  <si>
    <t>Näitaja võrdleb vaadeldud kalendriaastal riiklikes või eraõppeasutustes kolmanda taseme hariduse omandanud naiste ehk kõrghariduse teise ja järgmiste astmete õppekava täitnud naiste arvu nende omaga, kes on enamikus riikides tavaliselt koolilõpetusealised naised. See ei näita, kui palju on nende erialade lõpetanud naisi vaadeldaval aastal tööturul saadaval.</t>
  </si>
  <si>
    <t>48,4 (2012)</t>
  </si>
  <si>
    <t>62 (2012)</t>
  </si>
  <si>
    <t>27,9 (2012)</t>
  </si>
  <si>
    <t>55/33 (2013)</t>
  </si>
  <si>
    <t>53/31</t>
  </si>
  <si>
    <t>57/46 (2013)</t>
  </si>
  <si>
    <t>60/50</t>
  </si>
  <si>
    <t>algtase pannakse paika 2017</t>
  </si>
  <si>
    <t>sihttase
arvutatakse 2017</t>
  </si>
  <si>
    <t xml:space="preserve">Näitab, millisel määral teostatakse järelvalvet organisatsioonides võrdse palga põhimõtte täitmise üle.
Seaduse muudatus, mis annab Tööinspektsioonile õiguse teostada järelvalvet võrdse palga põhimõtte üle jõustub eeldatavalt 2017. aastal, mistõttu algtase ja sihttasemed on võmalik lisada 2017. aastal. </t>
  </si>
  <si>
    <r>
      <t xml:space="preserve">Tööhõive määr 20-64-aastaste seas, %
</t>
    </r>
    <r>
      <rPr>
        <i/>
        <sz val="10"/>
        <rFont val="Arial"/>
        <family val="2"/>
      </rPr>
      <t>Allikas: Statistikaamet, Eesti tööjõu uuring</t>
    </r>
  </si>
  <si>
    <r>
      <t xml:space="preserve">Tööelu kestus, aastates
</t>
    </r>
    <r>
      <rPr>
        <i/>
        <sz val="10"/>
        <rFont val="Arial"/>
        <family val="2"/>
      </rPr>
      <t>Allikas: Eurostat, Eesti tööjõu-uuring</t>
    </r>
  </si>
  <si>
    <r>
      <t xml:space="preserve">Naiste ja meeste keskmiste tunnipalkade vahe ehk sooline palgalõhe, %
</t>
    </r>
    <r>
      <rPr>
        <i/>
        <sz val="10"/>
        <rFont val="Arial"/>
        <family val="2"/>
      </rPr>
      <t>Allikas: Statistikaamet, soolise palgalõhe andmebaas</t>
    </r>
    <r>
      <rPr>
        <sz val="10"/>
        <rFont val="Arial"/>
        <family val="2"/>
      </rPr>
      <t xml:space="preserve"> </t>
    </r>
  </si>
  <si>
    <r>
      <t xml:space="preserve">Absoluutse vaesuse määr¹, %
</t>
    </r>
    <r>
      <rPr>
        <i/>
        <sz val="10"/>
        <rFont val="Arial"/>
        <family val="2"/>
      </rPr>
      <t>Allikas: Statistikaamet, Eesti sotsiaaluuring *Mõõdik on kooskõlas riigi eelarvestrateegiaga 2016–2019 ning Vabariigi Valitsuse tegevusprogrammiga 2015–2019</t>
    </r>
  </si>
  <si>
    <r>
      <t xml:space="preserve">Suhtelise vaesuse määr, %
</t>
    </r>
    <r>
      <rPr>
        <i/>
        <sz val="10"/>
        <rFont val="Arial"/>
        <family val="2"/>
      </rPr>
      <t xml:space="preserve">Allikas: Statistikaamet, Eesti sotsiaaluuring
*Mõõdik (suhtelise vaesuse määr peale sotsiaalseid siirdeid) on kooskõlas riigi eelarvestrateegiaga 2016–2019 </t>
    </r>
  </si>
  <si>
    <r>
      <rPr>
        <i/>
        <sz val="10"/>
        <rFont val="Arial"/>
        <family val="2"/>
      </rPr>
      <t>Tööjõus osalemise määr</t>
    </r>
    <r>
      <rPr>
        <sz val="10"/>
        <rFont val="Arial"/>
        <family val="2"/>
      </rPr>
      <t xml:space="preserve">
Allikas: Statistikaamet, Eesti tööjõu-uuring  </t>
    </r>
  </si>
  <si>
    <r>
      <t xml:space="preserve">Noorte töötuse määr 15-24-aastaste vanusegrupis, %
</t>
    </r>
    <r>
      <rPr>
        <i/>
        <sz val="10"/>
        <rFont val="Arial"/>
        <family val="2"/>
      </rPr>
      <t>Allikas: Statistikaamet, Eesti tööjõu-uuring
*Mõõdik on kooskõlas riigi eelarvestrateegiaga 2016–2019 ning Vabariigi Valitsuse tegevusprogrammiga 2015–2019</t>
    </r>
  </si>
  <si>
    <r>
      <t xml:space="preserve">Vanemaealiste (55-64a) tööhõive määr, %
</t>
    </r>
    <r>
      <rPr>
        <i/>
        <sz val="10"/>
        <rFont val="Arial"/>
        <family val="2"/>
      </rPr>
      <t>Allikas: Eesti tööjõu-uuring, Statistikaamet</t>
    </r>
  </si>
  <si>
    <r>
      <t xml:space="preserve">Pikaajalise töötuse määr, %
</t>
    </r>
    <r>
      <rPr>
        <i/>
        <sz val="10"/>
        <rFont val="Arial"/>
        <family val="2"/>
      </rPr>
      <t>Allikas: Eesti tööjõu-uuring, Statistikaamet
*Mõõdik on kooskõlas riigi eelarvestrateegiaga 2016–2019 ning Vabariigi Valitsuse tegevusprogrammiga 2015–2019</t>
    </r>
  </si>
  <si>
    <r>
      <t xml:space="preserve">16-64-aastaste vähenenud töövõimekaoga (10-100*) inimeste tööhõive määr, %
</t>
    </r>
    <r>
      <rPr>
        <i/>
        <sz val="10"/>
        <rFont val="Arial"/>
        <family val="2"/>
      </rPr>
      <t>Allikas: Eesti tööjõu-uuring, Statistikaamet (RES), SoM arvutused</t>
    </r>
  </si>
  <si>
    <r>
      <t xml:space="preserve">Absoluutse vaesuse määr töötavate inimeste seas, %
</t>
    </r>
    <r>
      <rPr>
        <i/>
        <sz val="10"/>
        <rFont val="Arial"/>
        <family val="2"/>
      </rPr>
      <t>Allikas: Statistikaamet, Eesti sotsiaaluuring</t>
    </r>
  </si>
  <si>
    <r>
      <t xml:space="preserve">Absoluutse vaesuse määr mittetöötavate inimeste seas, %
</t>
    </r>
    <r>
      <rPr>
        <i/>
        <sz val="10"/>
        <rFont val="Arial"/>
        <family val="2"/>
      </rPr>
      <t>Allikas: Statistikaamet, Eesti sotsiaaluuring</t>
    </r>
  </si>
  <si>
    <r>
      <t xml:space="preserve">Absoluutse vaesuse määr tööealiste, 18-64-aastaste puuetega inimeste seas, %
</t>
    </r>
    <r>
      <rPr>
        <i/>
        <sz val="10"/>
        <rFont val="Arial"/>
        <family val="2"/>
      </rPr>
      <t>Allikas: Statistikaamet, Eesti sotsiaaluuring</t>
    </r>
  </si>
  <si>
    <r>
      <t xml:space="preserve">Lepingute alusel pensioni saajaid kokku
</t>
    </r>
    <r>
      <rPr>
        <i/>
        <sz val="10"/>
        <rFont val="Arial"/>
        <family val="2"/>
      </rPr>
      <t>Allikas: Sotsiaalkindlustusamet</t>
    </r>
  </si>
  <si>
    <r>
      <t xml:space="preserve">Välismaal elavad isikud, kes saavad lepingute ja siseriikliku õiguse alusel Eesti pensioni
</t>
    </r>
    <r>
      <rPr>
        <i/>
        <sz val="10"/>
        <rFont val="Arial"/>
        <family val="2"/>
      </rPr>
      <t>Allikas: Sotsiaalkindlustusamet</t>
    </r>
  </si>
  <si>
    <r>
      <t xml:space="preserve">50-74aastaste* tööhõive määr, %
</t>
    </r>
    <r>
      <rPr>
        <i/>
        <sz val="10"/>
        <rFont val="Arial"/>
        <family val="2"/>
      </rPr>
      <t>Allikas: Eesti tööjõu-uuring, Statistikaamet</t>
    </r>
  </si>
  <si>
    <r>
      <t xml:space="preserve">Pensioni sõltuvusmäär
</t>
    </r>
    <r>
      <rPr>
        <i/>
        <sz val="10"/>
        <rFont val="Arial"/>
        <family val="2"/>
      </rPr>
      <t>Allikas: Sotsiaalkindlustusamet, Statistikaameti Eesti tööjõu-uuring, Sotsiaalministeeriumi arvutused</t>
    </r>
  </si>
  <si>
    <r>
      <t xml:space="preserve">Kodust iseseisvat toimetulekut toetavate avahooldusteenuste ehk mitteinstitutsionaalsete teenuste ja ööpäevaringse institutsionaalse hooldusteenuse saajate suhtarv 
</t>
    </r>
    <r>
      <rPr>
        <i/>
        <sz val="10"/>
        <rFont val="Arial"/>
        <family val="2"/>
      </rPr>
      <t>Allikas: Sotsiaalministeerium, hoolekandestatistika; Sotsiaalkindlustusameti rehabilitatsioonistatistika</t>
    </r>
  </si>
  <si>
    <r>
      <t xml:space="preserve">Täiskasvanud pereliikme hooldamise tõttu tööturult eemal olevate 15-74-aastaste inimeste osakaal kõigist hoolduskoormuse tõttu tööturult eemal olevatest inimestest.
</t>
    </r>
    <r>
      <rPr>
        <i/>
        <sz val="10"/>
        <rFont val="Arial"/>
        <family val="2"/>
      </rPr>
      <t>Allikas: Eesti tööjõu-uuring (ETU)</t>
    </r>
  </si>
  <si>
    <r>
      <t xml:space="preserve">Iseseisvat toimetulekut toetavate teenuste ja ööpäevaringse institutsionaalse hooldusteenuse saavate eakate suhtarv*
</t>
    </r>
    <r>
      <rPr>
        <i/>
        <sz val="10"/>
        <rFont val="Arial"/>
        <family val="2"/>
      </rPr>
      <t>Allikas: Sotsiaalministeerium, hoolekandestatistika; Sotsiaalkindlustusamet</t>
    </r>
  </si>
  <si>
    <r>
      <t xml:space="preserve">Iseseisvat toimetulekut toetavate teenuste ja ööpäevaringset institutsionaalset hooldusteenust saavate tööealiste puudega inimeste suhtarv*
</t>
    </r>
    <r>
      <rPr>
        <i/>
        <sz val="10"/>
        <rFont val="Arial"/>
        <family val="2"/>
      </rPr>
      <t>Allikas: Sotsiaalministeerium, hoolekandestatistika; Sotsiaalkindlustusamet</t>
    </r>
  </si>
  <si>
    <r>
      <t xml:space="preserve">Iseseisvat toimetulekut toetavate teenuste** ja ööpäevaringse institutsionaalse erihooldusteenuse***täidetud teenuskohtade suhtarv*
</t>
    </r>
    <r>
      <rPr>
        <i/>
        <sz val="10"/>
        <rFont val="Arial"/>
        <family val="2"/>
      </rPr>
      <t>Allikas: Sotsiaalministeerium, hoolekandestatistika; Sotsiaalkindlustusamet</t>
    </r>
  </si>
  <si>
    <r>
      <t xml:space="preserve">Enam kui 30 inimesega teenuseüksuses elavate ööpäevaringset erihooldusteenust* saavate psüühilise erivajadusega inimeste osakaal ö̈öpäevaringse erihoolekandeteenuse saajatest, %
</t>
    </r>
    <r>
      <rPr>
        <i/>
        <sz val="10"/>
        <rFont val="Arial"/>
        <family val="2"/>
      </rPr>
      <t>Allikas: Sotsiaalministeerium, hoolekandestatistika; Sotsiaalkindlustusamet</t>
    </r>
  </si>
  <si>
    <r>
      <t xml:space="preserve">Elanike valmisolek pöörduda ebavõrdse kohtlemise kogemisel oma õiguste kaitseks võrdõigusvoliniku poole. Osakaal Eesti elanikest, kes pöörduksid ebavõrdse kohtlemise kogemise korral võrdõigusvoliniku poole, %
</t>
    </r>
    <r>
      <rPr>
        <i/>
        <sz val="10"/>
        <rFont val="Arial"/>
        <family val="2"/>
      </rPr>
      <t>Allikas: Sotsiaalministeerium, soolise võrdõiguslikkuse  monitooring</t>
    </r>
  </si>
  <si>
    <r>
      <t xml:space="preserve">Soolise võrdõiguslikkuse indeksi aladomeen "raha"
</t>
    </r>
    <r>
      <rPr>
        <i/>
        <sz val="10"/>
        <rFont val="Arial"/>
        <family val="2"/>
      </rPr>
      <t>Allikas: Euroopa Liidu Soolise Võrdõiguslikkuse Indeks (EIGE)</t>
    </r>
  </si>
  <si>
    <r>
      <t xml:space="preserve">Soolise võrdõiguslikkuse indeksi aladomeen "töö"
</t>
    </r>
    <r>
      <rPr>
        <i/>
        <sz val="10"/>
        <rFont val="Arial"/>
        <family val="2"/>
      </rPr>
      <t>Allikas: Euroopa Liidu Soolise Võrdõiguslikkuse Indeks (EIGE)</t>
    </r>
  </si>
  <si>
    <r>
      <t xml:space="preserve">Soolise võrdõiguslikkuse indeksi aladomeen "võim"
</t>
    </r>
    <r>
      <rPr>
        <i/>
        <sz val="10"/>
        <rFont val="Arial"/>
        <family val="2"/>
      </rPr>
      <t>Allikas: Euroopa Liidu Soolise Võrdõiguslikkuse Indeks (EIGE)</t>
    </r>
  </si>
  <si>
    <r>
      <t xml:space="preserve">Naiste ja meeste osakaal ühiskonnas, kelle arvates mees peaks olema pere peamine toitja ja naine peamine koduste tööde eest vastutaja, %
</t>
    </r>
    <r>
      <rPr>
        <i/>
        <sz val="10"/>
        <rFont val="Arial"/>
        <family val="2"/>
      </rPr>
      <t>Allikas: Soolise võrdõiguslikkuse monitooring</t>
    </r>
  </si>
  <si>
    <r>
      <t xml:space="preserve">Soolise võrdõiguslikkuse ja võrdse kohtlemise voliniku poole soolise diskrimineerimise kahtlusega pöördunud inimeste arv
</t>
    </r>
    <r>
      <rPr>
        <i/>
        <sz val="10"/>
        <rFont val="Arial"/>
        <family val="2"/>
      </rPr>
      <t>Allikas: Soolise võrdõiguslikkuse ja võrdse kohtlemise voliniku tegevuse aruanne</t>
    </r>
  </si>
  <si>
    <r>
      <t xml:space="preserve">Organisatsioonide arv,  kus Tööinspektsioon on teostanud järelevalvet sama ja võrdväärse töö eest makstava tasu võrdsuse põhimõtte täitmise üle.
</t>
    </r>
    <r>
      <rPr>
        <i/>
        <sz val="10"/>
        <rFont val="Arial"/>
        <family val="2"/>
      </rPr>
      <t>Allikas: Tööinspektsiooni register, Sotsiaalministeerium</t>
    </r>
  </si>
  <si>
    <t>Tööhõive määr teisest rahvusest elanike seas, %</t>
  </si>
  <si>
    <t>Absoluutse vaesuse määr vanusrühmas 65+, %</t>
  </si>
  <si>
    <t>Absoluutse vaesuse määr vanuserühmas 0-17, %</t>
  </si>
  <si>
    <t>Absoluutse vaesuse määr vanuserühmas 18-64, %</t>
  </si>
  <si>
    <t>Märkused:</t>
  </si>
  <si>
    <t>Tegevust viiakse ellu ESF TAT "Karjäärinõustamise kättesaadavuse suurendamine" raames http://www.sm.ee/sites/default/files/content-editors/ESF/karjaarinoustamise_kattesaadavuse_suurendamine_tat.pdf</t>
  </si>
  <si>
    <t>HTM, SOM</t>
  </si>
  <si>
    <t>SOM, Innove</t>
  </si>
  <si>
    <t>Noorte, pensioniealiste ja pikaajaliselt tööturul eemal olnud inimestele sihitatud tööturuteenuste piloteerimine ning nende tulemuslikkuse hindamine</t>
  </si>
  <si>
    <t xml:space="preserve">Piloteeritud on uusi noortele ja pikaajaliselt tööturult eemal olnud inimestele suunatud tööturuteenuseid (minu esimene töökoht ja mobiilsustoetus) ning hinnatud nende tulemuslikkust. Pensioniealiste inimeste tööhõive toetamiseks on neile pakutud aktiivseid tööturuteenuseid. </t>
  </si>
  <si>
    <t xml:space="preserve">
1.1.1.5
</t>
  </si>
  <si>
    <t>Tegevust rahastatakse ESF avatud taotlusvoorude kaudu. Kinnitatud määrus: https://www.riigiteataja.ee/akt/115092015018</t>
  </si>
  <si>
    <t>Tegevust rahastatakse SOM tegevuskuludest.</t>
  </si>
  <si>
    <t xml:space="preserve">1.1.1.9. </t>
  </si>
  <si>
    <t>SOM, RL</t>
  </si>
  <si>
    <t>SOM, TI</t>
  </si>
  <si>
    <t>SOM, TK, SKA</t>
  </si>
  <si>
    <t>SOM, E-tervise SA, TK, SKA</t>
  </si>
  <si>
    <t>SOM, RAM</t>
  </si>
  <si>
    <t>RAM, SOM</t>
  </si>
  <si>
    <t>RAM, SOM, KUM</t>
  </si>
  <si>
    <t>Tegevust rahastatakse SOM tegevuskuludest. 2016-2017 töötatakse välja meetmete pakett. 2018. haktakse meetmeid rakendama ja nende katteallikas lepitakse kokku pärast paketi väljatöötamist.</t>
  </si>
  <si>
    <t xml:space="preserve">Tegevust rahastatakse ESF TAT "Töövõimet hoidva ja säästva töökeskkonna arendamine" vahenditest. http://www.sm.ee/sites/default/files/content-editors/ESF/tat-ti-tvk-7.pdf
</t>
  </si>
  <si>
    <t>Tegevust viiakse ellu ESF TAT "Tööturuteenuste osutamine töövõimereformi sihtrühmale" elluviimise toel.
http://www.struktuurifondid.ee/public/3.1.1_tooturu_osutamine_toovoimereformi_sihtruhmadele.pdf</t>
  </si>
  <si>
    <t>Tegevust viiakse ellu ESF TAT "Töövõime süsteemi toetavad tegevused“ raames http://www.sm.ee/sites/default/files/content-editors/ESF/tat_som_tvr_21.rtf</t>
  </si>
  <si>
    <t xml:space="preserve">
Pakutavad tööturuteenused lühendavad töötust ning maandavad eri sihtrühmade (sh noorte, vanemaealiste, mitte-eestlaste, pikaajaliste töötute) tööturule sisenemise takistusi (sh tööandjate teadlikkuse tõstmine).</t>
  </si>
  <si>
    <t xml:space="preserve">Töötusriski ennetamise, kõrvaldamise ja vähendamisega seotud õigustiku korrastamine
</t>
  </si>
  <si>
    <t>Tööturuteenuste seire ja tulemuslikkuse hindamise raamistiku väljatöötamine</t>
  </si>
  <si>
    <r>
      <rPr>
        <sz val="10"/>
        <rFont val="Arial"/>
        <family val="2"/>
      </rPr>
      <t>1.1.2.1.</t>
    </r>
    <r>
      <rPr>
        <i/>
        <sz val="10"/>
        <rFont val="Arial"/>
        <family val="2"/>
      </rPr>
      <t xml:space="preserve"> 
</t>
    </r>
  </si>
  <si>
    <t xml:space="preserve">1.1.2.2.
</t>
  </si>
  <si>
    <t xml:space="preserve">Alaealiste õiguste kaitse arendamine töösuhtes </t>
  </si>
  <si>
    <t xml:space="preserve">Ellu on viidud tööelus osalejate teadliku käitumist kujundavaid teavitus- ja nõustamistegevusi, mille eesmärgiks on tagada ja arendada töökeskkonda töövõimet hoidvaks ja säästvaks.
</t>
  </si>
  <si>
    <t>Eraldis Töötukassale (riigipoolne toetus Tööturuteenuste ja -Toetuste Sihtkapitali)</t>
  </si>
  <si>
    <t>Toimetulekutoetuse väljamaksmine ja administreerimine</t>
  </si>
  <si>
    <t>2.1.1.7.</t>
  </si>
  <si>
    <t>Matusetoetuse väljamaksmine ja administreerimine</t>
  </si>
  <si>
    <t>2.1.1.8.</t>
  </si>
  <si>
    <t>Riiklik makse II pensionisambasse</t>
  </si>
  <si>
    <t>2.1.1.9.</t>
  </si>
  <si>
    <t>Õppelaenude hüvitamine</t>
  </si>
  <si>
    <t>2.1.1.10.</t>
  </si>
  <si>
    <t>Riiklik pensionikindlustuse seadus https://www.riigiteataja.ee/akt/13336686</t>
  </si>
  <si>
    <t>Puuetega inimeste sotsiaaltoetuste seadus
https://www.riigiteataja.ee/akt/13114771</t>
  </si>
  <si>
    <t>Represseeritud isikute toetused, soodustused ja pensioniõigused http://www.sotsiaalkindlustusamet.ee/represseeritud-isikute-toetused-soodustused-ja-pensionioigused/</t>
  </si>
  <si>
    <t>Sotsiaalhoolekande seadus https://www.riigiteataja.ee/akt/741184</t>
  </si>
  <si>
    <t>Spordiseadus https://www.riigiteataja.ee/akt/13325423</t>
  </si>
  <si>
    <t>Riikliku matusetoetuse seadus: https://www.riigiteataja.ee/akt/RMTS</t>
  </si>
  <si>
    <t>Peansionilisad ja vanemapension http://www.sotsiaalkindlustusamet.ee/pensionilisad-2/</t>
  </si>
  <si>
    <t>Õppelaenu tagasimaksmise ning kustutamise tingimused ja kord https://www.riigiteataja.ee/akt/952005</t>
  </si>
  <si>
    <t>Eripensionide väljamaksmine</t>
  </si>
  <si>
    <t>2.1.1.11</t>
  </si>
  <si>
    <t xml:space="preserve">Rahvapensioni ja pensionilisade väljamaksmine  </t>
  </si>
  <si>
    <t xml:space="preserve">Sotsiaalkindlustusameti kaudu makstakse teistes avaliku sektori üksustes planeeritud pensionide kulu. </t>
  </si>
  <si>
    <t>SOM, MKM</t>
  </si>
  <si>
    <t>Tegevust viiakse ellu SOM ja MKM tegevuskuludest</t>
  </si>
  <si>
    <t>SOM, Volinik</t>
  </si>
  <si>
    <t>Märkused</t>
  </si>
  <si>
    <t>Tegevusi viiakse ellu JUM tegevuskuludest</t>
  </si>
  <si>
    <t>Tegevusi viiakse ellu HTM tegevuskuludest</t>
  </si>
  <si>
    <t xml:space="preserve">Tegevusi viiakse ellu SOM ja HTM tegevuskuludest, 2017. ja 2019. aastal esitatakse riigieelarve lisataotlus tegevuste rahastamiseks </t>
  </si>
  <si>
    <t>Tegevusi rahastatakse SOM tegevuskuludest.</t>
  </si>
  <si>
    <t>Tegevusi viiakse ellu MKM ja EAS tegevuskuludest</t>
  </si>
  <si>
    <t>Tegevusi rahastatakse HTM tegevuskuludest.</t>
  </si>
  <si>
    <t>Tegevusi rahastatakse SOM, RAM, MKM tegevuskuludest.</t>
  </si>
  <si>
    <t>Tegevusi rahastatakse Statistikaameti tegevuskuludest</t>
  </si>
  <si>
    <t>Tegevusi rahastatakse SOM tegevuskuludest, 2018. ja 2019. aastal taotletakse tegevuse elluviimiseks vahendid  riigieelarvest</t>
  </si>
  <si>
    <t>Tegevusi rahastatakse HTM tegevuskuludest</t>
  </si>
  <si>
    <t>Tegevusi rahastatakse SOM tegevuskuludest, 2019. aastal taotletakse tegevuse elluviimiseks vahendid riigieelarvest.</t>
  </si>
  <si>
    <t>SOM, SVVKV</t>
  </si>
  <si>
    <r>
      <t>SOM</t>
    </r>
    <r>
      <rPr>
        <sz val="10"/>
        <rFont val="Arial"/>
        <family val="2"/>
      </rPr>
      <t xml:space="preserve">, MKM </t>
    </r>
  </si>
  <si>
    <t>Tegevust viiakse ellu SOM ja Voliniku tegevuskuludest</t>
  </si>
  <si>
    <t>Tegevusi viiakse ellu SOM tegevuskuludest.</t>
  </si>
  <si>
    <t>Tegevus viiakse ellu ESF 2014-2020 vahenditest.
http://www.struktuurifondid.ee/public/3.1.1_toovoimereformi_sihtruhma_toovoimelisuse_tostmine_ja_nende_tootamise_soodustamine.pdf</t>
  </si>
  <si>
    <t>ESF 2014-2020 TAT "Töövõimereformi sihtrühma töövõimelisuse tõstmine ja nende töötamise soodustamine" http://www.struktuurifondid.ee/public/3.1.1_toovoimereformi_sihtruhma_toovoimelisuse_tostmine_ja_nende_tootamise_soodustamine.pdf</t>
  </si>
  <si>
    <t>ESF 2014-2020 TAT "Tugiteenus vanglast vabanenutele" http://www.sm.ee/sites/default/files/content-editors/ESF/tugiteenus_tat.pdf</t>
  </si>
  <si>
    <t>ESF 2014-2020 TAT "Tööturul osalemist toetavad hoolekandeteenused" http://www.struktuurifondid.ee/public/TAT_hoolekandeteenused_1.pdf</t>
  </si>
  <si>
    <t>ERF 2014-2020 määrus Erihoolekandeasutuste reorganiseerimine 
http://www.struktuurifondid.ee/public/Oige.pdf</t>
  </si>
  <si>
    <t>ERF 2014-2020 TAT Erivajaduste inimeste eluruumide kohandamine http://www.struktuurifondid.ee/public/TAT_87.pdf</t>
  </si>
  <si>
    <t>Tegevust rahastatakse SOM tegevuskuludest</t>
  </si>
  <si>
    <t>Tegeust viiakse ellu KAM tegevuskuludest.</t>
  </si>
  <si>
    <t>KAM, Kaitseressursside Amet, Kaitsevägi</t>
  </si>
  <si>
    <t>Tegevust viiakse ellu SOM tegevuskuludest.</t>
  </si>
  <si>
    <t>Tegevust viiakse ellu SOM tegevuskuludest  kuni EK poolne ESSI süsteemi standard on kokku lepitud (2016), süsteemiga liitumiseks vajalike arenduste eelarve planeeritakse 2017-2019 eelarvesse sellest lähtuvalt.</t>
  </si>
  <si>
    <t>SOM, VÄM</t>
  </si>
  <si>
    <t>SOM, SVVKV, MKM</t>
  </si>
  <si>
    <t>SOM, HTM, SVVKV</t>
  </si>
  <si>
    <t>HTM, SOM, SVVKV</t>
  </si>
  <si>
    <t>SOM, HTM, SVVKV, haridusasutused</t>
  </si>
  <si>
    <t>SOM, KAM, KRA, KV, SVVKV</t>
  </si>
  <si>
    <t>SOM, RAM, MKM</t>
  </si>
  <si>
    <t>SOM, MKM, RAM</t>
  </si>
  <si>
    <t>SOM, MKM, EAS, HTM</t>
  </si>
  <si>
    <t>SOM, HTM</t>
  </si>
  <si>
    <t>SOM, SVVKV, JUM</t>
  </si>
  <si>
    <t>TI, SOM, SVVKV</t>
  </si>
  <si>
    <t>SOM, TI, SVVKV, Statistikaamet</t>
  </si>
  <si>
    <t>2.2.2.</t>
  </si>
  <si>
    <t>2.1.2.1.</t>
  </si>
  <si>
    <t>2.1.2.2.</t>
  </si>
  <si>
    <t>JUM, SIM, KAM, SKA</t>
  </si>
  <si>
    <t>Efektiivselt vaesust ennetavate ja aktiivset tööturul osalemist soodustavate universaalsete sotsiaalkindlustusskeemide arendamine</t>
  </si>
  <si>
    <t xml:space="preserve">Puudega inimeste toetuste ja puude tuvastamise skeemi arendamine ja seostamine teenustega </t>
  </si>
  <si>
    <t>Üksi elavate vanaduspensionäride toimetuleku parandamine täiendava toetuskeemi rakendamise abil</t>
  </si>
  <si>
    <t>Ettepanekute tegemine eripensionide skeemide muutmiseks</t>
  </si>
  <si>
    <t>SOM, KAM, SIM, JUM</t>
  </si>
  <si>
    <t>Sotsiaalteenuseid osutavate asutuste juhtide, spetsialistide ja sotsiaaltöötajate (sh tegevusjuhendajate) kvaliteedialase pädevuse ja kvalifikatsiooni tõstmine</t>
  </si>
  <si>
    <t>Järelevalve kujundamine sotsiaalteenuste kvaliteedi parandamist toetavaks</t>
  </si>
  <si>
    <t>Inimeste teadlikkuse tõstmine oma õigustest ja võimalustest saada abi sotsiaalsüsteemist. Inimeste hoiakute kujundamine ja usalduse tõstmine sotsiaalsüsteemi suhtes</t>
  </si>
  <si>
    <t>Sotsiaalteenuste kättesaadavuse parandamine ja lihtsustamine ning teenuste järjekordade lühendamine.  Olemasolevate ja/või uute sotsiaalteenuste pakkumine ja arendamine</t>
  </si>
  <si>
    <t>Üle on vaadatud abivajaduse hindamise korraldus, sh on täpsustatud kõigi osapoolte kohustusi ja tõstetud spetsialistide kompetentsi.  Abivajaduse hindamiseks kasutatakse asjakohaseid hindamispõhimõtteid, mis võtavad vajadusel arvesse teenuste, toetuste ja muu abi osutamist valdkonnaüleselt. Hindamispõhimõtted on valdkonnaüleselt seotud ja ühtlustatud.</t>
  </si>
  <si>
    <t>Tagatud on sotsiaaltöötaja teenuse kättesaadavus esmatasandi tervisekeskustes. Erinevate valdkondade teenuseid ei dubleerita ja kaotatud on katmata teenusevajadus, sh inimese liikumisel ühelt teenuselt teisele. Toetused ja teenused annavad koomõjus parima tulemuse inimeste toimetuleku toetamiseks ning tööturule jõudmiseks.</t>
  </si>
  <si>
    <t>Rakendunud on programmipõhine rehabilitatsiooniteenuse korraldus. Rehabilitatsiooniteenuse eelhindamissüsteemi on muudetud efektiivsemaks, sh on tõstetud hindamiskvaliteeti, täiendatud hindamisinstrumenti ning tõstetud eelhindajate kompetentsi. Astangu rehabilitatsiooni kompetentsikeskus on sotsiaalministeeriumile ja teenuseosutajatele partner rehabilitatsiooniteenuse kujundamisel ja osutamisel.</t>
  </si>
  <si>
    <t>Inimesed saavad neile vajalikku abivahendit lühima võimaliku aja jooksul. Abivahendite korraldus on muutunud kliendisõbralikumaks ja vähem bürokraatlikumaks. Keskkonnakohanduste ja abivahendite kompetentsikeskus pakub kvaliteetseid teenuseid ning on sotsiaalministeeriumile ja teenusepakkujatele partner abivahendi teenuse kujundamisel ja osutamisel.</t>
  </si>
  <si>
    <t>Tegevust rahastakse riigieelarvest ja ESF 2014-2020 TAT "Töövõimereformi sihtrühma töövõimelisuse tõstmine ja nende töötamise soodustamine" vahenditest. http://www.struktuurifondid.ee/public/3.1.1_toovoimereformi_sihtruhma_toovoimelisuse_tostmine_ja_nende_tootamise_soodustamine.pdf</t>
  </si>
  <si>
    <t>Välja on töötatud pikaajalise kaitstud töötamise mudel ja detailne teenusekirjeldus ja koolitatud on teenuse osutamisega seotud Sotsiaalkindlustusameti personali.</t>
  </si>
  <si>
    <t>Vanglast vabanenutele on pakutud tugiteenust, mis toetab nende tööhõivevõimet ja vähendab nende retsidiivsusriski.</t>
  </si>
  <si>
    <t xml:space="preserve">Välja on töötatud sotsiaalteenuste rahastamise jätkusuutlikkust tagav süsteem. Saavutatud on tasakaal teenusesaajate vajaduste ja eelarvevõimaluste vahel. Üle on vaadatud ja korrastatud inimese, kohaliku omavalitsuse ja riigi osaluse põhimõtted sotsiaalteenuste eest tasumisel. </t>
  </si>
  <si>
    <t xml:space="preserve">Sotsiaalpoliitika otsused on tehtud kvaliteetsetele andmetele tuginedes. Kujundatud valdkonna järjepidevat teadus- ja arendustegevuse praktikat. </t>
  </si>
  <si>
    <t>Statistika ja andmete analüüsi kvaliteedi tõstmine sotsiaalteenuste osutamisega seotud otsuste kujundamiseks</t>
  </si>
  <si>
    <t>Poliitikakujundamiseks sotsiaalteenuste ja teenuseosutajate kohta vajalike ja kvaliteetsete andmete kogumine. Valdkonna uuringute ja poliitikate mõju mõõtvate analüüside läbiviimine ning tulemustest teavitamine</t>
  </si>
  <si>
    <t>Välja on töötatud teenustele saamise, lahkumise ja hindamise protsessid. Teenused on piloteeritud ning välja on töötatud vajalikud muudatused seadusandluses ja infosüsteemides. Kokku on lepitud riigi ja kohaliku omavalitsuse vastutuspiirid. Erinevad osapooled (sh nt teenuseosutajad, kohalikud omavalitsused jt) on koolitatud uute teenuste rakendamiseks.</t>
  </si>
  <si>
    <t>Erihoolekandeteenuste osutamine ja olemasoleva teenusesüsteemi parendamine</t>
  </si>
  <si>
    <t>Inimestele on tagatud neile vajalikke erihoolekandeteenuste osutamine lühima võimaliku aja jooksul. Praeguste erihoolekandeteenuste rahastus on tegevuspõhine ja kasutajatele jõukohane.</t>
  </si>
  <si>
    <t>Kohtumääruse alusel ööpäevaringset erihooldusteenust saama suunatud sihtgrupi, teenuse osutamise alused ja teenuse nõuded on täpsustatud (nt sätestatud on tegevusjuhendajate suhtarv jms) ning jõustunud on vajalikud muudatused seadusandluses.</t>
  </si>
  <si>
    <t>Õiguste kaitse tõhustamine läbi võrdse kohtlemise seaduse kohaldamisala laiendamise kaudu</t>
  </si>
  <si>
    <t>Ühiskonna ja vajalike siht- ja sidusgruppide teadmised võrdse kohtlemise põhimõttest (sh andmekogumise ja analüüsitegevused) ja selle rakendamisest on paranenud. Osatakse märgata diskrimineerimist ning vajadusel sekkuda. Mh tõuseb teadlikkus LGBT inimeste probleemidest ja õigustest.</t>
  </si>
  <si>
    <t>Kinnitatud on konventsiooni sõltumatu järelevalveasutus. Sõltumatu järelevalveasutuse tehtud ettepanekuid arvestatakse puuetega inimeste õiguste kaitse poliitika kujundamisel ja praktiliste tegevuste ellurakendamisel.</t>
  </si>
  <si>
    <t>ÜRO Puudega inimeste õiguste konventsiooni rakendamine ja järelevalve</t>
  </si>
  <si>
    <t>On loodud toimiv puudega inimeste õiguste kaitse järelevalve mehhanism.  Puudega inimeste õiguste konventsiooni rakendamine toimub koostöös kõikide ministeeriumidega.</t>
  </si>
  <si>
    <t xml:space="preserve">Ligipääsetavuse parendamine koostöös eri valdkondade organisatsioonide ja huvirühmadega. Teadlikkuse suurendamine ligipääsetavuse probleemidest, sh olukorra analüüsimine </t>
  </si>
  <si>
    <t xml:space="preserve">Suurenenud on teadlikkus universaalse disaini põhimõtetest. Ideekonkursside tulemusena on rakendatud uuenduslikke universaalse disaini lahendusi. Ligipääsetavuse aasta läbiviimise tulemusena on suurenenud üldine teadlikkus universaalse disaini põhimõtetest ja rakendamise võimalustest. </t>
  </si>
  <si>
    <t>Universaalse disaini põhimõtete ja kasutusvõimaluste tutvustamine ning laiapõhjalisele kasutamisele kaasa aitamine</t>
  </si>
  <si>
    <t xml:space="preserve">Soolise võrdõiguslikkuse seaduse muudatusega on riigi- ja kohalike omavalitsusüksuste asutustele kehtestatud kohustus nimetada nende poolt moodustatud komisjonidesse, nõukogudesse ja teistesse kollegiaalsetesse kogudesse mõlemast soost liikmeid. </t>
  </si>
  <si>
    <t xml:space="preserve">Regulaarselt on läbi viidud meediategevusi suurendamaks inimeste teadlikkust hoolduskohustuste ja tasustamata kodutööde naiste ja meeste vahel võrdsema jaotamise vajadusest ning selle positiivsetest mõjudest. </t>
  </si>
  <si>
    <t xml:space="preserve">Läbi on viidud laiaulatuslik meediakampaania elanikkonna teadlikkuse tõstmiseks soolistest stereotüüpidest ja nende negatiivsest mõjust igapäevaelule, otsustele ning majanduse ja ühiskonna arengule. 
Regulaarselt on läbi viidud meediategevusi (intervjuud, artiklid)  elanike teadlikkuse tõstmiseks soolistest stereotüüpidest ja nende negatiivsest mõjust igapäevaelule, otsustele ning majanduse ja ühiskonna arengule.                                                 </t>
  </si>
  <si>
    <t>Naiste osakaalu suurendamine ajateenijate hulgas</t>
  </si>
  <si>
    <t>Uuring soolistest lõhedest hariduses</t>
  </si>
  <si>
    <t xml:space="preserve">Korraldatud on konverents soo aspektist hariduses (Norra toetused 2009-2014 soolise võrdõiguslikkuse programmi lõppkonverents).
Välja on arendatud veebipõhised õppevahendid õpetajate ja teiste haridustöötajate soolise võrdõiguslikkuse edendamise alaste teadmiste jätkusuutlikuks parendamiseks ning edendamist toetavad tööriistad.
</t>
  </si>
  <si>
    <t xml:space="preserve">Soolise võrdõiguslikkuse edendamisega tegelevatele kodanikuühiskonna organisatsioonidele on tagatud rahalised vahendid nende kompetentsi- ja konsulteerimisvõimekuse säilitamiseks ja arendamiseks ning heaolu arengukava rakendamist toetavate tegevuste elluviimiseks. </t>
  </si>
  <si>
    <t>Periood 
kokku</t>
  </si>
  <si>
    <t>Välja on töötatud ja Valitsusele kinnitamiseks esitatud eelnõu, mille eesmärgiks on tagada töötusriski ennetamise, kõrvaldamise ja vähendamise seadusandluse õigustiku süstematiseeritus ja õigusselgus.</t>
  </si>
  <si>
    <t>Välja on töötatud ja kokku lepitud tööturuteenuste tulemuslikkust hinnata võimaldav raamistik.</t>
  </si>
  <si>
    <t>Noorte ja pikka aega tööturult eemal olnud inimeste töölesaamist toetavate projektide elluviimise toetamine</t>
  </si>
  <si>
    <t>EURES võrgustiku reformi 
elluviimine</t>
  </si>
  <si>
    <t>EURES reformi tulemusel on paranenud ülevaade vabadest töökohtadest ELis ning lihtsustunud sobivate oskustega töötajate ja töökohtade kokku viimine.</t>
  </si>
  <si>
    <t xml:space="preserve">Tunnusmärgi "Mitmekesine töökoht" arendamine ja rakendamine, mitmekesisuse leppe propageerimise jätkamine ning leppega liitunud organisatsioonide arvu suurendamine
</t>
  </si>
  <si>
    <t>Tunnusmärgi kontseptsioon on välja töötatud ja rakendatud. Läbi on viidud tööandjatele suunatud teavitus- ja koolitustegevused võrdse kohtlemise põhimõtte edendamiseks organisatsioonides, ligipääsetavuse tagamiseks ning mitmekesisuse strateegiliseks juhtimiseks organisatsioonis.</t>
  </si>
  <si>
    <t>Kvaliteetsed töötingimused toetavad tööelus osalemist.</t>
  </si>
  <si>
    <r>
      <rPr>
        <sz val="10"/>
        <rFont val="Arial"/>
        <family val="2"/>
      </rPr>
      <t>1.1.2</t>
    </r>
    <r>
      <rPr>
        <i/>
        <sz val="10"/>
        <rFont val="Arial"/>
        <family val="2"/>
      </rPr>
      <t>.</t>
    </r>
  </si>
  <si>
    <t>Muudetud on Eestisse lähetatud töötajate töötingimuste seadust, millega tagatakse Eestisse lähetatud töötajale töötingimuste kohaldamine ja töötingimuste piiriülene jõustamine.</t>
  </si>
  <si>
    <t>Muudetud on individuaalse töövaidluse lahendamise seadust luues eeldused kvaliteetseks individuaalse töövaidluse lahendamise menetlemiseks.</t>
  </si>
  <si>
    <t>Koostatud on analüüs ja ettepanekud alaealiste töötamise võimaluste laiendamiseks ja õigusliku kaitse kohaldamiseks alaealise töö tegemisel.</t>
  </si>
  <si>
    <t>Koostatud on analüüs ja ettepanekud eesmärgiga sihitada ja seostada erinevate töövaldkonna e-lahenduste funktsionaalsus ja eesmärgipärasus.</t>
  </si>
  <si>
    <t>Koostatud on põhimõtted uussisserändajate töötingimuste järelevalve läbiviimiseks eesmärgiga tagada neile õiglased töötingimused ning ennetada ebavõrdse kohtlemise juhtumeid.</t>
  </si>
  <si>
    <t>Koostatud on ettepanekud kollektiivseid töösuhteid käsitleva regulatsiooni ülevaatamiseks eesmärgiga luua kaasaegne, sotsiaalmajanduslikke olusid arvestav regulatsioon, mis loob sobiva õigusliku raamistiku kollektiivläbirääkimisteks ja kollektiivsete töötülide lahendamiseks ning on põhiseadusega ja Eestile siduvate rahvusvaheliste kohustustega kooskõlas. Muudatused toovad kaasa paranenud õigusselguse, lahendades praktikas esinevad probleemid.</t>
  </si>
  <si>
    <t>Välja on makstud töötushüvitised ja hüvitiste sekeeme on arendatud selliselt, et need motiveeriksid inimesi kiiresti tööhõivesse tagasi liikuma.</t>
  </si>
  <si>
    <t>Läbi on viidud analüüs ja koostatud ettepanekud hüvitiste ning toetuste süsteemi arendamiseks eesmärgiga suurendada tööturu aktiivsust ja tagada miinimumsissetulek tööotsingute perioodiks.</t>
  </si>
  <si>
    <t>Välja on makstud töötutoetus tööturuteenuste ja -toetuste seaduses selleks õigustatud inimestele.</t>
  </si>
  <si>
    <t>Välja on makstud erijuhtudel riigi poolt makstav sotsiaalmaks töötutele.</t>
  </si>
  <si>
    <t>Töötingimuste riiklik järelevalve, sh nõustamine ja teavitamine on läbi viidud ning individuaalsed töövaidlused on menetletud.</t>
  </si>
  <si>
    <t xml:space="preserve">Analüüsitud on Tööinspektsiooni töökeskkonna ja töösuhete järelevalve statistikat ning arendatud kontrollitavate ettevõtete valiku metoodikat eesmärgiga leida töötingimuste arengut/töötingimuste kvaliteeti iseloomustavat indikaatorit ning piloteerida seda. </t>
  </si>
  <si>
    <t>Riikliku lepitaja institutsiooni toimimine on tagatud.</t>
  </si>
  <si>
    <t>Läbi on viidud analüüs ja koostatud ettepanekud vähenenud töövõimega noorte sujuvamaks liikumise saavutamiseks haridussüsteemi ja tööturu vahel.</t>
  </si>
  <si>
    <t xml:space="preserve">Töövõimetoetus on selleks õigustatud isikutele välja makstud. </t>
  </si>
  <si>
    <t>Välja on makstud sotsiaalmaks töövõimetuspensionäride ja osalise või puuduva töövõimega isikute eest.</t>
  </si>
  <si>
    <t>SOM, RM, TK, SKA</t>
  </si>
  <si>
    <t xml:space="preserve">Koostatud on analüüs ja ettepanekud töötervishoiu ja tööohutuse korralduse muutmiseks, mis toetavad töötaja tervist hoidva töötingimuste kujundamist, tööst põhjustatud tervisekahjustuse hüvitamist ning töötajat töölhoidvate meetmete rakendamist. </t>
  </si>
  <si>
    <t>Koostatud on analüüs ja ettepanekud sotsiaalmaksu koormuse jagamiseks tööandja ja töötaja vahel eesmärgiga jaotada vastutust tööturu osapoolte vahel ning soodustada töötajate ja tööandjate jagatud panust töötaja tervise hoidmiseks.</t>
  </si>
  <si>
    <t>Koostatud on analüüs ja ettepanekud, mis võimaldaks muuta sotsiaalmaksu maksmine ja sellega seotud sotsiaalsete garantiide saamine paindlikumaks, sh analüüsitud on sotsiaalmaksu mõju osalise tööaja kasutamisele.</t>
  </si>
  <si>
    <t>Koostatud on analüüs ja ettepanekud, mis võimaldaks mitte lugeda tööandja panust töötajate tervisedendamisse ja haiguspäevade vältimisse erisoodustuseks.</t>
  </si>
  <si>
    <t>Välja on arendatud töötust ennetavad meetmed, mis on suunatud töötavate inimeste töövõime säilitamisele ja selle kiirele taastamisele.</t>
  </si>
  <si>
    <t>Tegevust rahastatakse SOM, RM, KUM tegevuskuludest.</t>
  </si>
  <si>
    <t>Tegevust rahastatakse SOM, RM, KUM, MKM tegevuskuludest.</t>
  </si>
  <si>
    <t>Tegevust rahastatakse SOM, RM tegevuskuludest.</t>
  </si>
  <si>
    <t>Toimetulekupiiri sidumine elatusmiinimumiga</t>
  </si>
  <si>
    <t>Välja on töötatud toimetulekupiiri kehtestamise metoodika, mis võrdsustaks toimetuleku piiri elatusmiinimumiga.</t>
  </si>
  <si>
    <t>Riiklikud pensionid on välja makstud.</t>
  </si>
  <si>
    <t>Puuetega inimeste sotsiaaltoetused on välja makstud.</t>
  </si>
  <si>
    <t>Toetused on represseeritutele välja makstud.</t>
  </si>
  <si>
    <t>Olümpiavõitjatele on toetused välja makstud.</t>
  </si>
  <si>
    <t>Matusetoetus on välja makstud.</t>
  </si>
  <si>
    <t>Riik on tasunud pensionilisa vanaduspensionärile, töövõimetuspensionärile ja toitjakaotuspensionärile lapse kasvatamise eest.</t>
  </si>
  <si>
    <t>Eripensionid on välja makstud selle saamiseks õigustatud inimestele (kohtunikud, prokurörid, riigikontroll, õiguskantsler, kaitsevägi, politsei ja piirivalve).</t>
  </si>
  <si>
    <t>Ette on valmistatud Sotsiaalseadustiku perede eriosa eelnõu, millega tõhustatakse süsteemi administreerimist.</t>
  </si>
  <si>
    <t>Analüüsitud on puudega inimeste toetuste ja teenuste skeemi ning selle tulemusel on koostatud ettepanekud süsteemi parendamiseks nii inimese kui ka riigi seisukohast.</t>
  </si>
  <si>
    <t>Läbi on viidud analüüs töötushüvitiste skeemi kitsaskohtade välja selgitamiseks ning selle põhjal on koostatud skeemi muutmise ettepanekud, mis aitavad paremini ennetada vaesust ning tagavad samal ajal stiimuli kiiresti hõivesse naasta.</t>
  </si>
  <si>
    <t>Välja on arendatud ja rakendatud madala sissetulekuga inimeste vaesust ennetavad ja vähendavad meetmed.</t>
  </si>
  <si>
    <t>Skeeme reguleerivad seadused on täiendatud, uued regulatsioonid on ette valmistatud.</t>
  </si>
  <si>
    <t>Enim puudust kannatavatele inimestele on jagatud toiduabi.</t>
  </si>
  <si>
    <t>Eakatele on tagatud nende vaesust ennetavad toetused.</t>
  </si>
  <si>
    <t>Koostatud on eelnõu üksikpensionäride toimetulekut parandava toetusskeemi loomiseks ja toetusskeem on rakendatud.</t>
  </si>
  <si>
    <t>Koostatud on analüüs ja ettepanekud eakate toimetuleku parandamiseks uuenduslike meetmete rakendamise kaudu.</t>
  </si>
  <si>
    <t xml:space="preserve">Välja on arendatud Sotsiaalkindlustusameti infosüsteem (SKAIS 2), mis võimaldab pakkuda erinevate sihtrühmade vajadustele vastavaid kvaliteetseid ja kaasaegseid avalikke teenuseid ja muuta Sotsiaalkindlustusameti töö efektiivsemaks. </t>
  </si>
  <si>
    <t>Rakenduslikud küsimused on lahendatud, Eesti esindatus rahvusvahelisel tasandil on tagatud. Hüvitised on välja makstud ja tagatud on tõhus andmevahetus teiste riikidega.</t>
  </si>
  <si>
    <t xml:space="preserve">Osaletud on Euroopa Liidu õiguse koordinatsioonimääruste arendamisel. </t>
  </si>
  <si>
    <t>Kehtivate lepingute muutmise ettepanekud on tehtud Ukrainale, Venemaale, Kanadale ja Moldovale ja läbirääkimised on peetud (töövõimereformi rakendamine).</t>
  </si>
  <si>
    <t>Ette on valmistatud Eesti ja Austraalia vahel sõlmitud sotsiaalkindlustuslepingu ratifitseerimine, mis tagab Austraalias töötavatele eestlastele ja Eestis töötavatele austraallastele pensionistaažide liitmise nendes riikides töötamise korral ja pensionite väljamaksmise.</t>
  </si>
  <si>
    <t>Koostatud on riikliku pensionikindlustuse seaduse muutmise eelnõu, mille rakendumisel tagatakse pensionide eksport inimestele, kes elavad pensioni saamiseks õigustatud perioodil väljapool Eestit.</t>
  </si>
  <si>
    <t>Ette on valmistatud Euroopa Liidu ja kolmandate riikide vahel sõlmitud sotsiaalkindlustussüsteemide assotsiatsioonilepingute rakendusskeemid.</t>
  </si>
  <si>
    <t>Eesti on ühendatud EESSI süsteemiga, mille tulemusel on tagatud tõhusam ja administratiivselt säästlikum hüvitiste väljamaksmine.</t>
  </si>
  <si>
    <t>Läbi on viidud analüüsid ja koostatud on ettepanekud sotsiaalkindlustussüsteemi finantsilise jätkusuutlikkuse tagamiseks.</t>
  </si>
  <si>
    <t>Analüüsitud on toetuste välja maksmise regulatsioone eesmärgiga avastada vigu ja kuritarvitamist võimaldavaid  skeeme sotsiaalkindlustussüsteemis.</t>
  </si>
  <si>
    <t xml:space="preserve">Regulatsiooni täiendamine hüvitiste topeltmaksmise vältimiseks. </t>
  </si>
  <si>
    <t>Koostatud on ettepanekud pensionisüsteemi  jätkusuutlikkuse suurendamiseks, et tagada inimestele sissetulek vanaduspensionieas.</t>
  </si>
  <si>
    <t>Koostatud on ettepanekud soodustingimustel vanaduspensionide ja väljateenitud aastate pensionide järkjärguliseks kaotamiseks.</t>
  </si>
  <si>
    <t>Sotsiaal-, tööturu- ja tervisevaldkonna jt teenuste kättesaadavuse paranemise ning kvaliteedi tõusu tõttu on paranenud hoolduskoormusega pereliikmete võimalused osaleda tööturul ja ühiskonnas.</t>
  </si>
  <si>
    <t xml:space="preserve">Kodust iseseisvat toimetulekut toetavate avahooldusteenuste ehk mitteinstitutsionaalsete teenuste ja ööpäevaringse institutsionaalse hooldusteenuse saajate suhtarv. </t>
  </si>
  <si>
    <t>Sotsiaalteenuste kvaliteedi kompetentsikeskus on Sotsiaalministeeriumile ja teenuseosutajatele partner sotsiaalteenuste kvaliteedipoliitika kujundamisel ja rakendamisel.  Välja on töötatud sotsiaalteenuste üldine kvaliteedijuhis ja detailsed kvaliteedijuhised. Sotsiaalteenuseid osutavad asutused rakendavad asjakohaseid kvaliteedijuhtimissüsteeme.</t>
  </si>
  <si>
    <t>Läbi viidud koolitused on aidanud tõsta sotsiaalteenuste kvaliteeti ning toetavad teenuste pakkumist ja arendamist.</t>
  </si>
  <si>
    <t>Paranenud ja lihtsustunud on sotsiaalteenuste kättesaadavus ning lühenenud järjekorrad ning inimestele on pakutud nende vajadustele vastavaid teenuseid, mis aitavad neil ja/või nende pereliikmetel ühiskonnaelus paremini toime tulla.</t>
  </si>
  <si>
    <t xml:space="preserve">Avaliku- ja erasektori organisatsioonides on paranenud soolise võrdõiguslikkuse edendamise alased teadmised ja oskused ning nende rakendamine. </t>
  </si>
  <si>
    <t>Läbi on viidud iga-aastased teavitustegevused võrdse palga päeva raames.</t>
  </si>
  <si>
    <t xml:space="preserve">Koostatud on läbipaistvatel ja objektiivsetel kriteeriumidel põhinev  tööde hindamise ja võrdlemise juhend. </t>
  </si>
  <si>
    <t>Läbi on viidud vanglasüsteemi asutuste personalipoliitika sooline analüüs ning koostatud tegevusplaan soolise võrdõiguslikkuse edendamiseks vanglasüsteemi asutuste personalipoliitikas. Rakendatud on positiivseid teavitusmeetmeid vanglasüsteemi ametnike hulgas soolise segregatsiooni vähendamiseks.</t>
  </si>
  <si>
    <t xml:space="preserve">Paranenud on sooline tasakaal riigi ja kohaliku omavalitsuse tasandi poliitiliste otsuste langetajate hulgas (sh valitsuses, Riigikogus, volikogudes). 
Suurenenud on sooline tasakaal riigi osalusega äriühingute ja sihtasutuste ning eraettevõtete juhtorganites. </t>
  </si>
  <si>
    <t>Regulaarselt on läbi viidud meediategevusi suurendamaks inimeste teadlikkust soolise võrdõiguslikkuse seadusega tagatud õigustest ja nende kaitse võimalustest.</t>
  </si>
  <si>
    <t xml:space="preserve">Välja on töötatud juhend töövaidluskomisjonidele ja kohtutele mittevaralise kahju eest hüvitise mõistmiseks diskrimineerimisjuhtumite korral.
Korraldatud on koolitus juhendi kasutuselevõtu toetamiseks. Läbi on viidud teavitustegevusi õigusspetsialistide soolise võrdõiguslikkuse seaduse rakendamise alase võimekuse parandamiseks. </t>
  </si>
  <si>
    <t xml:space="preserve">Loodud on tingimused soolõime tõhusaks rakendamiseks. </t>
  </si>
  <si>
    <t>Läbi on viidud uuring "Biomajanduse edendamise mõju meeste ja naiste tööhõivele (sh mõju horisontaalsele ja vertikaalsele segregatsioonile ning soolisele palgalõhele)".</t>
  </si>
  <si>
    <t xml:space="preserve">Läbi on viidud 3 üldist ja 6 konkreetsetele poliitikavaldkondadele keskendunud soolõimekoolitust. 
Alustatud on veebipõhiste õppevahendite väljatöötamist poliitikakujundajate soolise võrdõiguslikkuse edendamise alaste teadmiste jätkusuutlikuks parendamiseks ning edendamiskohustuse täitmist toetavate e-lahenduste jm töövahendite väljatöötamist. </t>
  </si>
  <si>
    <t xml:space="preserve">Läbi on viidud tegevused soopõhise statistika, andmete ja analüüside kättesaadavuse tagamiseks kõigi ministeeriumide vastutusvaldkondades.
Tehtud on ettevalmistused artiklikogumiku "Teel tasakaalustatud ühiskonda III" koostamiseks ja avaldamiseks.   </t>
  </si>
  <si>
    <t>Tegevust viiakse ellu SoM tavapärastest tegevuskuludest ja 2018. aastaks taotletakse vahendeid lisaeelarvest.</t>
  </si>
  <si>
    <t>Tegevust viiakse ellu SoM tavapärastest tegevuskuludest ja 2017. aastaks taotletakse vahendeid lisaeelarvest.</t>
  </si>
  <si>
    <t>Tegevust viiakse ellu SoM, HTM tavapärastest tegevuskuludest</t>
  </si>
  <si>
    <t>Tegevust viiakse ellu SoM tavapärastest tegevuskuludest.</t>
  </si>
  <si>
    <t>Tegevust viiakse ellu SoM, MKM tavapärastest tegevuskuludest.</t>
  </si>
  <si>
    <t>Tegevust rahastatakse SOM tegevuskuludest, lisavahendid aastateks 2017-2019 taotletakse riigieelarvest.</t>
  </si>
  <si>
    <t>Tegevust rahastatakse Norra finantsmehhanismist. 2019. aastaks taotletakse vahendid riigieelarvest.</t>
  </si>
  <si>
    <t>Töövõime reformi edukaks elluviimiseks on koolitatud töövõime hindajaid hindamiste läbiviimiseks ja spetsialiste tööks vähenenud töövõimega inimestega. Toetatud on töötingimuste edendamist, institutsioonidevahelist koostööd ja arendatud vajalikku andmevahetuse süsteemi ning teavitatud avalikkust (sh tööelus osalejaid).</t>
  </si>
  <si>
    <t>SOM, RAM, MKM, KUM</t>
  </si>
  <si>
    <t>16-64-aastaste vähenenud töövõimekaoga (10-100*) inimeste tööhõive määr, %</t>
  </si>
  <si>
    <t>Tegevust viiakse ellu SOM tegevuskuludest. 2016. aastal toimub süsteemi väljatöötamine, 2017-2018 rakendamine ja 2019. hindamine. Rakendamisega seotud katteallikad lepitakse kokku süsteemi väljatöötamisel.</t>
  </si>
  <si>
    <t>Rakendatud on teavitus- ja muid meetmeid soodustamaks Riigikogu, kohaliku omavalitsuse ja Euroopa Parlamendi valimistel valimisnimekirjadele nn tõmblukumeetodi rakendamist.</t>
  </si>
  <si>
    <t>60 (2015)</t>
  </si>
  <si>
    <t>Näitab palgalõhe temaatikast teadlike inimeste hoiakuid soolise palgalõhe tähtsustamisel. Iga-aastast andmete kogumist ei toimu, seetõttu on prognoosarvud lisatud monitooringu toimumise aastate järgi. Samuti võib eeldada, et hoiakute muutumine toimub aeglaselt, mistõttu ei ole iga-aastane mõõtmine otstarbekas.</t>
  </si>
  <si>
    <t>Välja on töötatud ja ellu rakendatud töövõimereformi finantsmudel.</t>
  </si>
  <si>
    <t>1.2.3.</t>
  </si>
  <si>
    <t>1.2.3.2.</t>
  </si>
  <si>
    <t>1.2.3.3.</t>
  </si>
  <si>
    <t>Töövõime toetamise süsteemi edukaks toimimiseks eelduste loomine ja reformi tulemuste analüüsimine</t>
  </si>
  <si>
    <t>Tegevust viiakse ellu ESF TAT "Töövõime süsteemi toetavad tegevused“ raames (eelarvevahendid on kajastatud tervikuna tegegvuse 1.2.3. real) http://www.sm.ee/sites/default/files/content-editors/ESF/tat_som_tvr_21.rtf</t>
  </si>
  <si>
    <t>1.2.4.</t>
  </si>
  <si>
    <t>1.2.4.1.</t>
  </si>
  <si>
    <t>1.2.4.2.</t>
  </si>
  <si>
    <t>1.2.4.3.</t>
  </si>
  <si>
    <t>1.2.4.4.</t>
  </si>
  <si>
    <t>1.2.4.5.</t>
  </si>
  <si>
    <t>1.2.4.6.</t>
  </si>
  <si>
    <t>1.2.4.7.</t>
  </si>
  <si>
    <t xml:space="preserve">Välja on töötatud ja piloteeritud töövõime hindamise metoodika, koolitatud on reformi elluviimiseks vajalikke spetsialiste ja tagatud on reformi tegevusi toetav institutsioonidevaheline koostöö ning . Analüüsitud on reformi jätkusuutlikkuse tagamiseks </t>
  </si>
  <si>
    <t xml:space="preserve">SOM, TI </t>
  </si>
  <si>
    <t>Töövõimereformi elluviimiseks sihtrühmale (vähenenud töövõimega inimesed ja tööandjad) teenuste pakkumine ja arendamine ning toetuse maksmine</t>
  </si>
  <si>
    <t xml:space="preserve">1.2.3.1.
</t>
  </si>
  <si>
    <t>HTM ESF tehnilise abi eelarvest või Riigikantselei poolt juhitava ESF 2014-2020 meetme "Poliitikakujundamise kvaliteedi arendamine“ eelarvest.</t>
  </si>
  <si>
    <t>Tööõnnetustega seotud haiguspäevade arv ühe tõnnetuse kohta</t>
  </si>
  <si>
    <t>TI, SOM</t>
  </si>
  <si>
    <t>Tegevust rahastatakse TI ja SOM tegevuskuludest.</t>
  </si>
  <si>
    <t>Tegevust viiakse ellu ESF TAT "Töövõime süsteemi toetavad tegevused“ raames (eelarvevahendid on kajastatud tervikuna tegevuse 1.2.3. real) http://www.sm.ee/sites/default/files/content-editors/ESF/tat_som_tvr_21.rtf</t>
  </si>
  <si>
    <t>Tegevust rahastatakse SOM tegevuskuludest ja Tegevust viiakse ellu ESF TAT "Töövõime süsteemi toetavad tegevused“ raames (eelarvevahendid on kajastatud tervikuna tegevuse 1.2.3. real) http://www.sm.ee/sites/default/files/content-editors/ESF/tat_som_tvr_21.rtf</t>
  </si>
  <si>
    <t>Tegevust rahastatakse SOM, RM tegevuskuludest ja ESF TAT "Töövõime süsteemi toetavad tegevused“ raames (eelarvevahendid on kajastatud tervikuna tegevuse 1.2.3. real) http://www.sm.ee/sites/default/files/content-editors/ESF/tat_som_tvr_21.rtf</t>
  </si>
  <si>
    <t xml:space="preserve">Meede: Töötajate töövõime säilitamine, tööturul hoidmine ja vähenenud töövõimega inimeste tööturule toomine   </t>
  </si>
  <si>
    <t xml:space="preserve">Meede 1.2. - Töötajate töövõime säilitamine, tööturul hoidmine ja vähenenud töövõimega inimeste tööturule toomine   </t>
  </si>
  <si>
    <t xml:space="preserve">2. Alaeesmärk: Inimeste majanduslik toimetulek on aktiveeriva, adekvaatse ja jätkusuutliku sotsiaalkaitse toel paranenud   </t>
  </si>
  <si>
    <t xml:space="preserve">3. Alaeesmärk : Inimeste võimalused iseseisvalt toime tulla, kogukonnas elada ning ühiskonnaelus osaleda on tänu efektiivsele õiguskaitsele ja kvaliteetsele kõrvalabile paranenud
</t>
  </si>
  <si>
    <t xml:space="preserve">4. Alaeesmärk: Naistel ja meestel on võrdsed õigused, kohustused, võimalused ja vastutus kõigis ühiskonnaelu valdkondades   
</t>
  </si>
  <si>
    <t>Alaeesmärk -Naistel ja meestel on võrdsed õigused, kohustused, võimalused ja vastutus kõigis ühiskonnaelu valdkondades</t>
  </si>
  <si>
    <t>Alaeesmärk - Inimeste võimalused iseseisvalt toime tulla, kogukonnas elada ning ühiskonnaelus osaleda on tänu efektiivsele õiguskaitsele ja kvaliteetsele kõrvalabile paranenud</t>
  </si>
  <si>
    <t xml:space="preserve">Alaeesmärk - Inimeste majanduslik toimetulek on aktiveeriva, adekvaatse ja jätkusuutliku sotsiaalkaitse toel paranenud   </t>
  </si>
  <si>
    <r>
      <t xml:space="preserve">Matemaatika, teaduse ja tehnoloogia eriala lõpetanud naiste arv (ISCED 5-6) tuhande 20-29-aastase naise kohta
</t>
    </r>
    <r>
      <rPr>
        <i/>
        <sz val="10"/>
        <rFont val="Arial"/>
        <family val="2"/>
      </rPr>
      <t>Allikas: Eurostat</t>
    </r>
  </si>
  <si>
    <r>
      <t xml:space="preserve">Elanike osakaal, kes peavad soolist palgalõhe pigem suureks või väga suureks probleemiks¹, %
</t>
    </r>
    <r>
      <rPr>
        <i/>
        <sz val="10"/>
        <rFont val="Arial"/>
        <family val="2"/>
      </rPr>
      <t>Allikas: Algtase 2015 EMOR omnibuss, edaspidi soolise võrdõiguslikkuse monitooring</t>
    </r>
  </si>
  <si>
    <t>Meede  - Sotsiaalkindlustushüvitiste, riiklike toetuste ja muu abi kaudu inimeste sotsiaalse kaitse tagamine ja miinimumhüvitiste adekvaatsuse kindlustamine</t>
  </si>
  <si>
    <t>Meede  - Sotsiaalkindlustussüsteemi optimaalsuse ja finantsilise jätkusuutlikkuse tagamine</t>
  </si>
  <si>
    <t>Meede  - Iseseisvat toimetulekut toetavate ja kvaliteetsete sotsiaalteenuste ning vajadustele vastavate hooldusvõimaluste tagamine</t>
  </si>
  <si>
    <t>Meede  -  Erihoolekandeteenuste deinstitutsionaliseerimine ja teenusekasutaja vajadustekeskseks kujundamine</t>
  </si>
  <si>
    <t>Meede - Teadlikkuse suurendamine ja institutsionaalse võimekuse tagamine võrdse kohtlemise põhimõtte rakendamiseks ning ligipääsetavuse parandamiseks</t>
  </si>
  <si>
    <t>1.1.2.8.</t>
  </si>
  <si>
    <t>Võrdse kohtlemise seaduse täpsustamine tööandja kohustuste osas</t>
  </si>
  <si>
    <t>1.1.2.9.</t>
  </si>
  <si>
    <t>Tegevust rahastatakse MKM 2014-2020 struktuurivahendite meetmest. Eelarve aastateks 2017-2023 taotletakse 2017. aastal.</t>
  </si>
  <si>
    <t>Madalapalgaliste tulumaksu tagastamise toetus</t>
  </si>
  <si>
    <t>RM, SOM</t>
  </si>
  <si>
    <t>77,6 (2014)</t>
  </si>
  <si>
    <t>74,0 (2014)</t>
  </si>
  <si>
    <t>36,5 (2013)</t>
  </si>
  <si>
    <r>
      <t xml:space="preserve">15-19-aastaste naiste ja meeste osakaal, kelle arvates mehed saavad hooldamisega seotud töökohtadel sama hästi hakkama kui naised ning naised saavad tehnilisi oskusi nõudvatesel töökohtadel sama hästi hakkama kui mehed, %
</t>
    </r>
    <r>
      <rPr>
        <i/>
        <sz val="10"/>
        <rFont val="Arial"/>
        <family val="2"/>
      </rPr>
      <t>Allikas: Soolise võrdõiguslikkuse monitooring</t>
    </r>
  </si>
  <si>
    <t xml:space="preserve">Välisriigist Eestisse elama asunud vanaduspensioniikka jõudnud Eesti kodaniku, eesti rahvusest isiku ja temaga koos Eestisse elama asunud abikaas, lapse ja vanema sotsiaaltoetused on välja makstud. </t>
  </si>
  <si>
    <t xml:space="preserve">Tehtud on täiendavad riigipoolsed sissemaksed pensioni II sambasse kuni kolmeaastast last kasvatavatele inimestele. </t>
  </si>
  <si>
    <t xml:space="preserve">Õppelaen on hüvitatud nendele inimestele, kelle suhtes on tehtud õppelaenu kustutamise otsus enne 2009. aasta 30. juunit. </t>
  </si>
  <si>
    <t xml:space="preserve">Töötajate maksukoormuse tõstmise vältimiseks on analüüsitud võimalust siduda pensioniiga oodatava elueaga ja võimalust kehtestada paindlik pensioniiga.
Analüüsitud on madalapalgalistele piisava pensioni tagamiseks pensionskeemi  solidaarsemaks muutmist.
Pensioni automaatse kohandumise metoodika on  analüüsitud (valem ja indeks) ja tehtud ettepanekud selle muutmiseks.
</t>
  </si>
  <si>
    <t>Eripensionide skeemide rahastamise ümberkorraldamiseks on koostatud analüüs ja tehtud ettepanekud nende muutmiseks.</t>
  </si>
  <si>
    <t>Juhtumipõhise võrgustikutöö kaudu on pakutud nõustamisteenust inimestele, kellele mitmete probleemide samaaegsest esinemisest tulenevalt ei piisa kohalike omavalitsuste poolt pakutavatest teenustest.</t>
  </si>
  <si>
    <t>Registrite ja infosüsteemide (sh STAR) toimimist on tõhustatud ja loodud on toimiv abivahend sotsiaalvaldkonna spetsialistide töö toetamiseks, mis vastab valdkonna juhtimisvajadustele.</t>
  </si>
  <si>
    <t>Tagatud on kogutavate andmete on kvaliteetsus, mis toetaksid sotsiaalteenuste osutamise poliitika kujundamiseks vajalike otsuste tegemist. Läbi on viidud uuringud (sh regulaarsed uuringud) suuremas riskis olevate sihtgruppide (nt puudega inimesed, vanemaealised) ja nende pereliikmete olukorra ja vajaduste väljaselgitamiseks.</t>
  </si>
  <si>
    <t>Võrdse kohtlemise poliitikavaldkonna arendamiseks on töötatud välja andmekogumissüsteem ning loodud koordinatsioonimehhanism.  Loodud on tööriistakast võrdse kohtlemise alaste jätkusuutlike tegevuste läbiviimiseks avaliku sektori organisatsioonides. Koostatud on mitmekesisuse plaanide kontseptsioon ja abimaterjal plaanide koostamiseks. Mitmekesisuse plaanide, nõustamise ja mittediskrimineeriva töökeskkonna loomiseks sihitatud meetmete rakendamise tulemusena on suurenenud erinevate vähemuste (sh erineva emakeelega ja vähenenud töövõimega töötajate) osakaal avalikus sektoris.</t>
  </si>
  <si>
    <t>15-19 aastaste naiste ja meeste osakaal, kelle arvates mehed saavad hooldamisega seotud töökohtadel sama hästi hakkama kui naised ning naised saavad tehnilisi oskusi nõudvatel töökohtadel sama hästi hakkama kui mehed, %</t>
  </si>
  <si>
    <r>
      <t xml:space="preserve">Tööõnnetuste tagajärjel kaotatud haiguspäevade arv ühe tööõnnetuse kohta
</t>
    </r>
    <r>
      <rPr>
        <i/>
        <sz val="10"/>
        <rFont val="Arial"/>
        <family val="2"/>
      </rPr>
      <t xml:space="preserve">Allikas: Haigekassa aastaaruanne, Tööinspektsiooni register </t>
    </r>
  </si>
  <si>
    <t>MEM</t>
  </si>
  <si>
    <t>SOM, RAM, HTM, JUM, MEM, MKM, KEM, KAM, SIM, VÄM, KUM, SVVKV</t>
  </si>
  <si>
    <t>SOM, RAM, HTM, JUM, MEM, MKM, KEM, KAM, SIM, VÄM, KUM, Statistikaamet</t>
  </si>
  <si>
    <t>SOM, RAM, HTM, JUM, MEM, MKM, KEM, KAM, SIM, VÄM, KUM, SVVKV. Statistikaamet</t>
  </si>
  <si>
    <t>Tegevust rahastatakse MEM tegevuskuludest.</t>
  </si>
  <si>
    <t xml:space="preserve">Arendatud ja piloteeritud on töötust ennetavad meetmeid, mis on suunatud töötavate inimeste (sh vanemaealiste) tööturu vajadustele vastava kvalifikatsiooni tagamiseks. 
</t>
  </si>
  <si>
    <t>Karjäärinõustamise teenuse osuamise ühtlustamine</t>
  </si>
  <si>
    <t>1.1.1.8.</t>
  </si>
  <si>
    <t>1.1.1.10.</t>
  </si>
  <si>
    <t>eestlased</t>
  </si>
  <si>
    <t xml:space="preserve">Madalapalgaliste inimeste toetusskeemi rakendamine ja skeemi mõjude analüüsimine </t>
  </si>
  <si>
    <t>Soolise võrdõiguslikkuse edendamine (alus)hariduses</t>
  </si>
  <si>
    <t>Soolise tasakaalu suurendamine õpetajate hulgas</t>
  </si>
  <si>
    <t>4.1.3.4.</t>
  </si>
  <si>
    <t>Näitab üldist soolise võrdsuse taset ühiskonnas. Soolise võrdõiguslikkuse indeks mõõdab sugude võrdsust järgnevates valdkondades: töö, raha, teadmised, aeg, võim ja tervis. 
Raha alavaldkonnaga hinnatakse soolist ebavõrdsust rahaliste vahendite jaotumisel ning naiste ja meeste majanduslikku olukorda. Soolisi erinevusi mõõdetakse läbi sissetulekute ning vaesusriski. 
Indeksi arvutamise metoodika: http://eige.europa.eu/node/340</t>
  </si>
  <si>
    <t>Näitab üldist soolise võrdsuse taset ühiskonnas. Soolise võrdõiguslikkuse indeks mõõdab sugude võrdsust järgnevates valdkondades: töö, raha, teadmised, aeg, võim ja tervis.
Töö alavaldkonnaga hinnatakse naiste ja meeste võrdset juurdepääsu tööturule ning sobivatele töötingimustele. Soolisi erinevusi mõõdetakse tööturul osalemise, tööelu kestuse, tegevusalade valiku, tööaja paindlikkuse, tööalasele koolitusele juurdepääsu ning töötervishoiuga seotud riskide kaudu.
Indeksi arvutamise metoodika: http://eige.europa.eu/node/340</t>
  </si>
  <si>
    <t>Näitab üldist soolise võrdsuse taset ühiskonnas. Soolise võrdõiguslikkuse indeks mõõdab sugude võrdsust järgnevates valdkondades: töö, raha, teadmised, aeg, võim ja tervis.
Võimu alavaldkonnaga hinnatakse naiste ja meeste esindatust poliitilistel ja majanduslikel võimupositsioonidel. Seda mõõdetakse läbi meeste ja naiste esindatuse valituses, parlamendis, kohalikus omavalitsuses, äriühingute nõukogudes ja juhatustes ning keskpanga otsustuskogudes.
Indeksi arvutamise metoodika: http://eige.europa.eu/node/340</t>
  </si>
  <si>
    <t>Rakendatud on toetusskeem madalapalgaliste inimeste toimetuleku parendamiseks ja analüüsitud on skeemi rakendamisega kaasnevad mõjud.</t>
  </si>
  <si>
    <t xml:space="preserve">Välja on töötatud ettepanekud soolise võrdõiguslikkuse seaduse muutmiseks, millega kehtestataks esmalt avalikus, seejärel ka erasektoris perioodiline võrdse palga analüüsi läbiviimise kohustus ja soolise võrdõiguslikkuse edendamise plaanide koostamise kohustus keskmise suurusega ja suurtes organisatsioonides. </t>
  </si>
  <si>
    <t xml:space="preserve">Organisatsioonipõhise perioodilise võrdse palga analüüsi ja soolise võrdõiguslikkuse edendamise plaanide koostamise kohustuse kehtestamine </t>
  </si>
  <si>
    <t xml:space="preserve">Soolise võrdõiguslikkuse seaduse muutmisega on kehtestatud avaliku ja erasektori keskmise suurusega ja suurtele organisatsioonidele kohustus avalikustada organisatsioonisiseselt tööperede kaupa palgavahemikud. 
Kõigile organisatsioonidele on kehtestatud  kohustus esitada tööpakkumistes pakutava töö- või ametikoha palgavahemik. </t>
  </si>
  <si>
    <t xml:space="preserve">Soolise võrdõiguslikkuse seaduse muudatusega on pandud Tööinspektsioonile kohustus teostada riiklikku järelevalvet sama ja võrdväärse töö eest naistele ja meestele makstava tasu võrdsuse põhimõtte järgimise üle. </t>
  </si>
  <si>
    <t>Haridusvalikute ja tööturu soolise segregatsiooni vähendamine</t>
  </si>
  <si>
    <t xml:space="preserve">Rakendatud on teavitusmeetmeid soolise tasakaalu parandamiseks õpetajate (sh alushariduse õpetajate) hulgas. </t>
  </si>
  <si>
    <t>Tegevust viiakse ellu HTM tegevuskuludest</t>
  </si>
  <si>
    <t xml:space="preserve">Soolise võrdõiguslikkuse seaduse muudatusega on kehtestatud kohustus riigi osalusega äriühingute ning sihtasutuste juhtorganites alaesindatud soost liikmete osakaalu järk-järguliseks suurendamiseks kuni 40/60 osakaalude saavutamiseni. Parandatud on liikmete valiku protsessi läbipaistvust. </t>
  </si>
  <si>
    <t xml:space="preserve">Kehtivate õppekavade muutmisel, uute õppekavade väljatöötamisel ning õppekava rakendamist toetavate õppematerjalide koostamisel on arvestatud soolise võrdõiguslikkuse edendamise kohustusega. Õppekavad ja -materjalid aitavad kaasa soolist võrdõiguslikkust toetavate hoiakute ja teadlikkuse kujunemisele noorte seas.                                                                 </t>
  </si>
  <si>
    <t xml:space="preserve">Sanktsioonide kehtestamine soolise võrdõiguslikkuse seaduse ja võrdse kohtlemise seaduse rikkumise korral </t>
  </si>
  <si>
    <t xml:space="preserve">Soolise võrdõiguslikkuse seaduse ja võrdse kohtlemise seaduse muudatustega on seaduse rikkumise korral kehtestatud trahvi määramise õigus. </t>
  </si>
  <si>
    <t>Soolise võrdõiguslikkuse indeks, %</t>
  </si>
  <si>
    <t>49,8 (2012)</t>
  </si>
  <si>
    <r>
      <t xml:space="preserve">Soolise võrdõiguslikkuse indeks
</t>
    </r>
    <r>
      <rPr>
        <i/>
        <sz val="10"/>
        <rFont val="Arial"/>
        <family val="2"/>
      </rPr>
      <t>Allikas: Euroopa Liidu Soolise Võrdõiguslikkuse Indeks (EIGE)</t>
    </r>
  </si>
  <si>
    <t>49.8 (2012)</t>
  </si>
  <si>
    <t>Näitab üldist soolise võrdsuse taset ühiskonnas. Soolise võrdõiguslikkuse indeks mõõdab sugude võrdsust järgnevates valdkondades: töö, raha, teadmised, aeg, võim ja tervis.
http://eige.europa.eu/gender-statistics/gender-equality-index/2012/EE</t>
  </si>
  <si>
    <t xml:space="preserve">Karjäärinõustamise süsteemi korrastamiseks on läbi viidud hindamised ja koostatud ettepanekud teenuse ühtlustamiseks, parema kättesaadavuse tagamiseks, efektiivsemaks osutamiseks ning suurema tulemuslikkuse saavutamiseks. </t>
  </si>
  <si>
    <t>Tulemuslikuma tööpoliitika kujundamiseks vajalike andmete tagamine</t>
  </si>
  <si>
    <t>Välja on arendatud infotehnoloogiline keskkond, mis võimaldab poliitikakujundamiseks vajalike analüüside läbiviimiseks andmete ristkasutust ja paindlike statistiliste väljundite loomist.</t>
  </si>
  <si>
    <t>Töötuse määra erinevus kordades eestlaste ja teisest rahvusest elanike vahel</t>
  </si>
  <si>
    <t xml:space="preserve">Tööhõive määr eestlaste ja teisest rahvusest elanike seas, %
</t>
  </si>
  <si>
    <r>
      <t xml:space="preserve">Töötuse määra erinevus kordades eestlaste ja teisest rahvusest elanike vahel
</t>
    </r>
    <r>
      <rPr>
        <i/>
        <sz val="10"/>
        <rFont val="Arial"/>
        <family val="2"/>
      </rPr>
      <t>Allikas: Eesti tööjõu-uuring, Statistikaamet, SoM arvutused</t>
    </r>
  </si>
  <si>
    <t>töötuse määra erinevus
kordades</t>
  </si>
  <si>
    <t>1,82 (2013)</t>
  </si>
  <si>
    <t>Näitab mitu korda erineb eestlaste ja teisest rahvusest elanike töötuse määr.</t>
  </si>
  <si>
    <t>Tööhõive määr eesti rahvusest elanike seas, %</t>
  </si>
  <si>
    <t xml:space="preserve">Läbi on viidud koolitus tööinspektoritele sama ja võrdväärse töö eest makstava tasu võrdsuse põhimõtte rakendamise üle järelevalve teostamiseks teadmiste ja oskuste andmiseks. Läbi on viidud teavitustegevusi TVK liikmete ja tööinspektorite soolise võrdõiguslikkuse alaste teadmiste ja oskuste parandamiseks. </t>
  </si>
  <si>
    <r>
      <t xml:space="preserve">Rakendatud on teavitusmeetmeid </t>
    </r>
    <r>
      <rPr>
        <sz val="10"/>
        <color indexed="8"/>
        <rFont val="Arial"/>
        <family val="2"/>
      </rPr>
      <t>ettevõtjate teadlikkuse tõstmiseks organisatsiooni juhtimistasandil soolise tasakaalu parendamise vajalikkusest ja võimalustest.</t>
    </r>
  </si>
  <si>
    <t>Võrdse kohtlemise seaduses on täpsustatud tööandja kohustus võrdse kohtlemise edendamise osas.</t>
  </si>
  <si>
    <t>1.1.2.10.</t>
  </si>
  <si>
    <t>Avaliku sektori kui mitmekesisusega arvestava tööandja tegevuste toetamine ja selleks vajaliku tegevusplaani ning tööriistakasti koostamine</t>
  </si>
  <si>
    <t>Välja on töötatud tegevusplaan ja tööriistakast avaliku sektori organisatsioonide töötajate hulgas mitmekesisuse suurendamiseks. Suurenenud on erinevat emakeelt kõnelevate inimeste ning vähenenud töövõimega inimeste arv avalikus sektoris.</t>
  </si>
  <si>
    <t>4.1.1.1.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</si>
</sst>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Jah&quot;;&quot;Jah&quot;;&quot;Ei&quot;"/>
    <numFmt numFmtId="181" formatCode="&quot;Tõene&quot;;&quot;Tõene&quot;;&quot;Väär&quot;"/>
    <numFmt numFmtId="182" formatCode="&quot;Sees&quot;;&quot;Sees&quot;;&quot;Väljas&quot;"/>
    <numFmt numFmtId="183" formatCode="[$€-2]\ #,##0.00_);[Red]\([$€-2]\ #,##0.00\)"/>
    <numFmt numFmtId="184" formatCode="[$-425]d\.\ mmmm\ yyyy&quot;. a.&quot;"/>
    <numFmt numFmtId="185" formatCode="0.0"/>
    <numFmt numFmtId="186" formatCode="_-* #,##0.0\ _k_r_-;\-* #,##0.0\ _k_r_-;_-* &quot;-&quot;??\ _k_r_-;_-@_-"/>
    <numFmt numFmtId="187" formatCode="_-* #,##0\ _k_r_-;\-* #,##0\ _k_r_-;_-* &quot;-&quot;??\ _k_r_-;_-@_-"/>
    <numFmt numFmtId="188" formatCode="#,##0_ ;\-#,##0\ "/>
    <numFmt numFmtId="189" formatCode="#,##0.0"/>
  </numFmts>
  <fonts count="71">
    <font>
      <sz val="11"/>
      <color theme="1"/>
      <name val="Calibri"/>
      <family val="2"/>
    </font>
    <font>
      <sz val="11"/>
      <color indexed="8"/>
      <name val="Calibri"/>
      <family val="2"/>
    </font>
    <font>
      <b/>
      <sz val="10"/>
      <color indexed="8"/>
      <name val="Arial"/>
      <family val="2"/>
    </font>
    <font>
      <b/>
      <sz val="10"/>
      <name val="Arial"/>
      <family val="2"/>
    </font>
    <font>
      <sz val="10"/>
      <name val="Arial"/>
      <family val="2"/>
    </font>
    <font>
      <sz val="10"/>
      <color indexed="8"/>
      <name val="Arial"/>
      <family val="2"/>
    </font>
    <font>
      <i/>
      <sz val="10"/>
      <name val="Arial"/>
      <family val="2"/>
    </font>
    <font>
      <sz val="9"/>
      <name val="Arial"/>
      <family val="2"/>
    </font>
    <font>
      <sz val="9"/>
      <name val="Segoe UI"/>
      <family val="0"/>
    </font>
    <font>
      <b/>
      <sz val="9"/>
      <name val="Segoe UI"/>
      <family val="0"/>
    </font>
    <font>
      <sz val="11"/>
      <color indexed="9"/>
      <name val="Calibri"/>
      <family val="2"/>
    </font>
    <font>
      <b/>
      <sz val="11"/>
      <color indexed="52"/>
      <name val="Calibri"/>
      <family val="2"/>
    </font>
    <font>
      <sz val="11"/>
      <color indexed="14"/>
      <name val="Calibri"/>
      <family val="2"/>
    </font>
    <font>
      <sz val="11"/>
      <color indexed="17"/>
      <name val="Calibri"/>
      <family val="2"/>
    </font>
    <font>
      <sz val="11"/>
      <color indexed="10"/>
      <name val="Calibri"/>
      <family val="2"/>
    </font>
    <font>
      <u val="single"/>
      <sz val="11"/>
      <color indexed="39"/>
      <name val="Calibri"/>
      <family val="2"/>
    </font>
    <font>
      <b/>
      <sz val="11"/>
      <color indexed="8"/>
      <name val="Calibri"/>
      <family val="2"/>
    </font>
    <font>
      <b/>
      <sz val="11"/>
      <color indexed="9"/>
      <name val="Calibri"/>
      <family val="2"/>
    </font>
    <font>
      <u val="single"/>
      <sz val="11"/>
      <color indexed="36"/>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sz val="11"/>
      <color indexed="62"/>
      <name val="Calibri"/>
      <family val="2"/>
    </font>
    <font>
      <b/>
      <sz val="11"/>
      <color indexed="63"/>
      <name val="Calibri"/>
      <family val="2"/>
    </font>
    <font>
      <sz val="11"/>
      <color indexed="23"/>
      <name val="Calibri"/>
      <family val="2"/>
    </font>
    <font>
      <sz val="11"/>
      <color indexed="8"/>
      <name val="Arial"/>
      <family val="2"/>
    </font>
    <font>
      <sz val="10"/>
      <color indexed="23"/>
      <name val="Arial"/>
      <family val="2"/>
    </font>
    <font>
      <sz val="10"/>
      <color indexed="30"/>
      <name val="Calibri"/>
      <family val="2"/>
    </font>
    <font>
      <sz val="10"/>
      <color indexed="8"/>
      <name val="Calibri"/>
      <family val="2"/>
    </font>
    <font>
      <sz val="8"/>
      <color indexed="8"/>
      <name val="Arial"/>
      <family val="2"/>
    </font>
    <font>
      <b/>
      <sz val="11"/>
      <color indexed="8"/>
      <name val="Arial"/>
      <family val="2"/>
    </font>
    <font>
      <i/>
      <sz val="10"/>
      <color indexed="10"/>
      <name val="Arial"/>
      <family val="2"/>
    </font>
    <font>
      <i/>
      <sz val="10"/>
      <color indexed="8"/>
      <name val="Arial"/>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000000"/>
      <name val="Arial"/>
      <family val="2"/>
    </font>
    <font>
      <sz val="11"/>
      <color theme="1" tint="0.49998000264167786"/>
      <name val="Calibri"/>
      <family val="2"/>
    </font>
    <font>
      <sz val="11"/>
      <color theme="1"/>
      <name val="Arial"/>
      <family val="2"/>
    </font>
    <font>
      <sz val="10"/>
      <color theme="1" tint="0.49998000264167786"/>
      <name val="Arial"/>
      <family val="2"/>
    </font>
    <font>
      <sz val="10"/>
      <color rgb="FF0070C0"/>
      <name val="Calibri"/>
      <family val="2"/>
    </font>
    <font>
      <sz val="10"/>
      <color theme="1"/>
      <name val="Calibri"/>
      <family val="2"/>
    </font>
    <font>
      <sz val="8"/>
      <color theme="1"/>
      <name val="Arial"/>
      <family val="2"/>
    </font>
    <font>
      <b/>
      <sz val="11"/>
      <color theme="1"/>
      <name val="Arial"/>
      <family val="2"/>
    </font>
    <font>
      <i/>
      <sz val="10"/>
      <color rgb="FFFF0000"/>
      <name val="Arial"/>
      <family val="2"/>
    </font>
    <font>
      <i/>
      <sz val="10"/>
      <color theme="1"/>
      <name val="Arial"/>
      <family val="2"/>
    </font>
    <font>
      <sz val="9"/>
      <color theme="1"/>
      <name val="Arial"/>
      <family val="2"/>
    </font>
    <font>
      <sz val="9"/>
      <color rgb="FF00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97">
    <xf numFmtId="0" fontId="0" fillId="0" borderId="0" xfId="0" applyFont="1" applyAlignment="1">
      <alignment/>
    </xf>
    <xf numFmtId="0" fontId="0" fillId="0" borderId="0" xfId="0" applyAlignment="1">
      <alignment wrapText="1"/>
    </xf>
    <xf numFmtId="1" fontId="56" fillId="0" borderId="0" xfId="0" applyNumberFormat="1" applyFont="1" applyAlignment="1">
      <alignment horizontal="left" vertical="center"/>
    </xf>
    <xf numFmtId="0" fontId="56" fillId="0" borderId="0" xfId="0" applyFont="1" applyAlignment="1">
      <alignment horizontal="left" vertical="center"/>
    </xf>
    <xf numFmtId="0" fontId="56" fillId="33" borderId="10" xfId="0" applyFont="1" applyFill="1" applyBorder="1" applyAlignment="1">
      <alignment horizontal="left" vertical="center" wrapText="1"/>
    </xf>
    <xf numFmtId="0" fontId="56" fillId="0" borderId="0" xfId="0" applyFont="1" applyAlignment="1">
      <alignment horizontal="left" vertical="center" wrapText="1"/>
    </xf>
    <xf numFmtId="0" fontId="3" fillId="34" borderId="10" xfId="0" applyFont="1" applyFill="1" applyBorder="1" applyAlignment="1">
      <alignment horizontal="left" vertical="center" wrapText="1"/>
    </xf>
    <xf numFmtId="0" fontId="57" fillId="35" borderId="10" xfId="0" applyFont="1" applyFill="1" applyBorder="1" applyAlignment="1">
      <alignment horizontal="left" vertical="center" wrapText="1"/>
    </xf>
    <xf numFmtId="14" fontId="4" fillId="36" borderId="10" xfId="0" applyNumberFormat="1" applyFont="1" applyFill="1" applyBorder="1" applyAlignment="1">
      <alignment horizontal="left" vertical="center" wrapText="1"/>
    </xf>
    <xf numFmtId="0" fontId="56" fillId="36" borderId="10" xfId="0" applyFont="1" applyFill="1" applyBorder="1" applyAlignment="1">
      <alignment horizontal="left" vertical="center" wrapText="1"/>
    </xf>
    <xf numFmtId="0" fontId="0" fillId="36" borderId="0" xfId="0" applyFont="1" applyFill="1" applyAlignment="1">
      <alignment/>
    </xf>
    <xf numFmtId="0" fontId="0" fillId="0" borderId="0" xfId="0" applyFont="1" applyFill="1" applyAlignment="1">
      <alignment/>
    </xf>
    <xf numFmtId="0" fontId="0" fillId="0" borderId="0" xfId="0" applyFont="1" applyAlignment="1">
      <alignment/>
    </xf>
    <xf numFmtId="3" fontId="57" fillId="35" borderId="10" xfId="0" applyNumberFormat="1" applyFont="1" applyFill="1" applyBorder="1" applyAlignment="1">
      <alignment horizontal="right" vertical="center"/>
    </xf>
    <xf numFmtId="3" fontId="58" fillId="36" borderId="10" xfId="0" applyNumberFormat="1" applyFont="1" applyFill="1" applyBorder="1" applyAlignment="1">
      <alignment horizontal="right" vertical="center"/>
    </xf>
    <xf numFmtId="3" fontId="56" fillId="36" borderId="10" xfId="0" applyNumberFormat="1" applyFont="1" applyFill="1" applyBorder="1" applyAlignment="1">
      <alignment horizontal="right"/>
    </xf>
    <xf numFmtId="0" fontId="56" fillId="36" borderId="10" xfId="0" applyFont="1" applyFill="1" applyBorder="1" applyAlignment="1">
      <alignment horizontal="left" wrapText="1"/>
    </xf>
    <xf numFmtId="0" fontId="56" fillId="36" borderId="11" xfId="0" applyFont="1" applyFill="1" applyBorder="1" applyAlignment="1">
      <alignment horizontal="left"/>
    </xf>
    <xf numFmtId="0" fontId="56" fillId="36" borderId="11" xfId="0" applyFont="1" applyFill="1" applyBorder="1" applyAlignment="1">
      <alignment horizontal="left" vertical="center" wrapText="1"/>
    </xf>
    <xf numFmtId="3" fontId="56" fillId="36" borderId="11" xfId="0" applyNumberFormat="1" applyFont="1" applyFill="1" applyBorder="1" applyAlignment="1">
      <alignment horizontal="right"/>
    </xf>
    <xf numFmtId="0" fontId="56" fillId="36" borderId="0" xfId="0" applyFont="1" applyFill="1" applyAlignment="1">
      <alignment horizontal="left" vertical="center"/>
    </xf>
    <xf numFmtId="1" fontId="56" fillId="0" borderId="0" xfId="0" applyNumberFormat="1" applyFont="1" applyBorder="1" applyAlignment="1">
      <alignment horizontal="left" vertical="center"/>
    </xf>
    <xf numFmtId="1" fontId="57" fillId="0" borderId="0" xfId="0" applyNumberFormat="1" applyFont="1" applyBorder="1" applyAlignment="1">
      <alignment horizontal="center" vertical="center" wrapText="1"/>
    </xf>
    <xf numFmtId="0" fontId="54" fillId="36" borderId="12" xfId="0" applyFont="1" applyFill="1" applyBorder="1" applyAlignment="1">
      <alignment/>
    </xf>
    <xf numFmtId="0" fontId="4" fillId="36" borderId="10" xfId="0" applyFont="1" applyFill="1" applyBorder="1" applyAlignment="1">
      <alignment horizontal="left" vertical="center" wrapText="1"/>
    </xf>
    <xf numFmtId="3" fontId="56" fillId="36" borderId="10" xfId="0" applyNumberFormat="1" applyFont="1" applyFill="1" applyBorder="1" applyAlignment="1">
      <alignment horizontal="right" vertical="center"/>
    </xf>
    <xf numFmtId="0" fontId="4" fillId="36" borderId="10" xfId="0" applyFont="1" applyFill="1" applyBorder="1" applyAlignment="1">
      <alignment horizontal="left" vertical="center"/>
    </xf>
    <xf numFmtId="0" fontId="4" fillId="36" borderId="10" xfId="0" applyFont="1" applyFill="1" applyBorder="1" applyAlignment="1" quotePrefix="1">
      <alignment horizontal="left" vertical="center" wrapText="1"/>
    </xf>
    <xf numFmtId="3" fontId="4" fillId="36" borderId="10" xfId="0" applyNumberFormat="1" applyFont="1" applyFill="1" applyBorder="1" applyAlignment="1">
      <alignment horizontal="right" vertical="center"/>
    </xf>
    <xf numFmtId="0" fontId="4" fillId="36" borderId="0" xfId="0" applyFont="1" applyFill="1" applyAlignment="1">
      <alignment horizontal="left" vertical="center"/>
    </xf>
    <xf numFmtId="0" fontId="56" fillId="0" borderId="0" xfId="0" applyFont="1" applyAlignment="1">
      <alignment wrapText="1"/>
    </xf>
    <xf numFmtId="0" fontId="56" fillId="0" borderId="0" xfId="0" applyFont="1" applyAlignment="1">
      <alignment/>
    </xf>
    <xf numFmtId="0" fontId="56" fillId="0" borderId="10" xfId="0" applyFont="1" applyBorder="1" applyAlignment="1">
      <alignment wrapText="1"/>
    </xf>
    <xf numFmtId="0" fontId="59" fillId="36" borderId="0" xfId="0" applyFont="1" applyFill="1" applyAlignment="1">
      <alignment/>
    </xf>
    <xf numFmtId="0" fontId="0" fillId="0" borderId="0" xfId="0" applyAlignment="1">
      <alignment horizontal="right"/>
    </xf>
    <xf numFmtId="0" fontId="56" fillId="0" borderId="0" xfId="0" applyFont="1" applyAlignment="1">
      <alignment horizontal="right"/>
    </xf>
    <xf numFmtId="0" fontId="57" fillId="35" borderId="10" xfId="0" applyFont="1" applyFill="1" applyBorder="1" applyAlignment="1">
      <alignment horizontal="center" vertical="center"/>
    </xf>
    <xf numFmtId="0" fontId="60" fillId="0" borderId="0" xfId="0" applyFont="1" applyAlignment="1">
      <alignment/>
    </xf>
    <xf numFmtId="0" fontId="60" fillId="36" borderId="0" xfId="0" applyFont="1" applyFill="1" applyAlignment="1">
      <alignment/>
    </xf>
    <xf numFmtId="0" fontId="61" fillId="36" borderId="0" xfId="0" applyFont="1" applyFill="1" applyAlignment="1">
      <alignment/>
    </xf>
    <xf numFmtId="0" fontId="56" fillId="36" borderId="0" xfId="0" applyFont="1" applyFill="1" applyAlignment="1">
      <alignment/>
    </xf>
    <xf numFmtId="0" fontId="60" fillId="0" borderId="0" xfId="0" applyFont="1" applyAlignment="1">
      <alignment wrapText="1"/>
    </xf>
    <xf numFmtId="0" fontId="57" fillId="8" borderId="10" xfId="0" applyFont="1" applyFill="1" applyBorder="1" applyAlignment="1">
      <alignment horizontal="left" vertical="center" wrapText="1"/>
    </xf>
    <xf numFmtId="14" fontId="56" fillId="33" borderId="10" xfId="0" applyNumberFormat="1" applyFont="1" applyFill="1" applyBorder="1" applyAlignment="1">
      <alignment horizontal="left" vertical="center" wrapText="1"/>
    </xf>
    <xf numFmtId="0" fontId="62" fillId="0" borderId="0" xfId="0" applyFont="1" applyFill="1" applyAlignment="1">
      <alignment/>
    </xf>
    <xf numFmtId="0" fontId="63" fillId="0" borderId="0" xfId="0" applyFont="1" applyFill="1" applyAlignment="1">
      <alignment/>
    </xf>
    <xf numFmtId="3" fontId="56" fillId="36" borderId="10" xfId="0" applyNumberFormat="1" applyFont="1" applyFill="1" applyBorder="1" applyAlignment="1">
      <alignment horizontal="left" vertical="center" wrapText="1"/>
    </xf>
    <xf numFmtId="3" fontId="56" fillId="0" borderId="10" xfId="0" applyNumberFormat="1" applyFont="1" applyFill="1" applyBorder="1" applyAlignment="1">
      <alignment horizontal="right" vertical="center"/>
    </xf>
    <xf numFmtId="1" fontId="57" fillId="34" borderId="10" xfId="0" applyNumberFormat="1" applyFont="1" applyFill="1" applyBorder="1" applyAlignment="1">
      <alignment horizontal="left" vertical="center"/>
    </xf>
    <xf numFmtId="0" fontId="57" fillId="34" borderId="10" xfId="0" applyFont="1" applyFill="1" applyBorder="1" applyAlignment="1">
      <alignment horizontal="left" vertical="center" wrapText="1"/>
    </xf>
    <xf numFmtId="3" fontId="57" fillId="8" borderId="10" xfId="0" applyNumberFormat="1" applyFont="1" applyFill="1" applyBorder="1" applyAlignment="1">
      <alignment horizontal="left" vertical="center" wrapText="1"/>
    </xf>
    <xf numFmtId="3" fontId="56" fillId="33" borderId="10" xfId="0" applyNumberFormat="1" applyFont="1" applyFill="1" applyBorder="1" applyAlignment="1">
      <alignment horizontal="right" vertical="center" wrapText="1"/>
    </xf>
    <xf numFmtId="0" fontId="56" fillId="33" borderId="10" xfId="0" applyFont="1" applyFill="1" applyBorder="1" applyAlignment="1">
      <alignment horizontal="right" vertical="center" wrapText="1"/>
    </xf>
    <xf numFmtId="3" fontId="56" fillId="33" borderId="10" xfId="0" applyNumberFormat="1" applyFont="1" applyFill="1" applyBorder="1" applyAlignment="1">
      <alignment horizontal="right" vertical="center"/>
    </xf>
    <xf numFmtId="3" fontId="56" fillId="33" borderId="10" xfId="0" applyNumberFormat="1" applyFont="1" applyFill="1" applyBorder="1" applyAlignment="1">
      <alignment horizontal="left" vertical="center" wrapText="1"/>
    </xf>
    <xf numFmtId="3" fontId="56" fillId="36" borderId="10" xfId="0" applyNumberFormat="1" applyFont="1" applyFill="1" applyBorder="1" applyAlignment="1">
      <alignment horizontal="right" vertical="center" wrapText="1"/>
    </xf>
    <xf numFmtId="0" fontId="0" fillId="36" borderId="0" xfId="0" applyFill="1" applyAlignment="1">
      <alignment/>
    </xf>
    <xf numFmtId="0" fontId="56" fillId="36" borderId="10" xfId="0" applyFont="1" applyFill="1" applyBorder="1" applyAlignment="1">
      <alignment horizontal="left" vertical="top" wrapText="1"/>
    </xf>
    <xf numFmtId="0" fontId="57" fillId="14" borderId="10" xfId="0" applyFont="1" applyFill="1" applyBorder="1" applyAlignment="1">
      <alignment horizontal="left" vertical="center" wrapText="1"/>
    </xf>
    <xf numFmtId="3" fontId="57" fillId="14" borderId="10" xfId="0" applyNumberFormat="1" applyFont="1" applyFill="1" applyBorder="1" applyAlignment="1">
      <alignment horizontal="right" vertical="center"/>
    </xf>
    <xf numFmtId="3" fontId="57" fillId="14" borderId="10" xfId="0" applyNumberFormat="1" applyFont="1" applyFill="1" applyBorder="1" applyAlignment="1">
      <alignment horizontal="left" vertical="center" wrapText="1"/>
    </xf>
    <xf numFmtId="3" fontId="57" fillId="14" borderId="10" xfId="0" applyNumberFormat="1" applyFont="1" applyFill="1" applyBorder="1" applyAlignment="1">
      <alignment horizontal="right" vertical="center" wrapText="1"/>
    </xf>
    <xf numFmtId="0" fontId="56" fillId="2" borderId="10" xfId="0" applyFont="1" applyFill="1" applyBorder="1" applyAlignment="1">
      <alignment horizontal="left" vertical="center" wrapText="1"/>
    </xf>
    <xf numFmtId="3" fontId="56" fillId="2" borderId="10" xfId="0" applyNumberFormat="1" applyFont="1" applyFill="1" applyBorder="1" applyAlignment="1">
      <alignment horizontal="right" vertical="center" wrapText="1"/>
    </xf>
    <xf numFmtId="189" fontId="56" fillId="2" borderId="10" xfId="0" applyNumberFormat="1" applyFont="1" applyFill="1" applyBorder="1" applyAlignment="1">
      <alignment horizontal="right" vertical="center"/>
    </xf>
    <xf numFmtId="0" fontId="56" fillId="2" borderId="10" xfId="0" applyFont="1" applyFill="1" applyBorder="1" applyAlignment="1">
      <alignment horizontal="right" vertical="center" wrapText="1"/>
    </xf>
    <xf numFmtId="189" fontId="56" fillId="2" borderId="10" xfId="0" applyNumberFormat="1" applyFont="1" applyFill="1" applyBorder="1" applyAlignment="1">
      <alignment horizontal="right" vertical="center" wrapText="1"/>
    </xf>
    <xf numFmtId="3" fontId="56" fillId="2" borderId="10" xfId="0" applyNumberFormat="1" applyFont="1" applyFill="1" applyBorder="1" applyAlignment="1">
      <alignment horizontal="right" vertical="center"/>
    </xf>
    <xf numFmtId="0" fontId="0" fillId="0" borderId="0" xfId="0" applyFont="1" applyAlignment="1">
      <alignment wrapText="1"/>
    </xf>
    <xf numFmtId="0" fontId="54" fillId="0" borderId="0" xfId="0" applyFont="1" applyAlignment="1">
      <alignment/>
    </xf>
    <xf numFmtId="0" fontId="54" fillId="36" borderId="0" xfId="0" applyFont="1" applyFill="1" applyAlignment="1">
      <alignment/>
    </xf>
    <xf numFmtId="3" fontId="57" fillId="34" borderId="10" xfId="0" applyNumberFormat="1" applyFont="1" applyFill="1" applyBorder="1" applyAlignment="1">
      <alignment horizontal="right" vertical="center" wrapText="1"/>
    </xf>
    <xf numFmtId="0" fontId="56" fillId="4" borderId="10" xfId="0" applyFont="1" applyFill="1" applyBorder="1" applyAlignment="1">
      <alignment wrapText="1"/>
    </xf>
    <xf numFmtId="14" fontId="56" fillId="36" borderId="10" xfId="0" applyNumberFormat="1" applyFont="1" applyFill="1" applyBorder="1" applyAlignment="1">
      <alignment horizontal="left" vertical="center" wrapText="1"/>
    </xf>
    <xf numFmtId="1" fontId="56" fillId="36" borderId="10" xfId="0" applyNumberFormat="1" applyFont="1" applyFill="1" applyBorder="1" applyAlignment="1">
      <alignment horizontal="right" vertical="center"/>
    </xf>
    <xf numFmtId="179" fontId="56" fillId="33" borderId="10" xfId="42" applyFont="1" applyFill="1" applyBorder="1" applyAlignment="1">
      <alignment horizontal="right" vertical="center" wrapText="1"/>
    </xf>
    <xf numFmtId="16" fontId="56" fillId="0" borderId="10" xfId="0" applyNumberFormat="1" applyFont="1" applyBorder="1" applyAlignment="1">
      <alignment vertical="center" wrapText="1"/>
    </xf>
    <xf numFmtId="0" fontId="56" fillId="0" borderId="10" xfId="0" applyFont="1" applyBorder="1" applyAlignment="1">
      <alignment vertical="center" wrapText="1"/>
    </xf>
    <xf numFmtId="0" fontId="0" fillId="0" borderId="0" xfId="0" applyFont="1" applyAlignment="1">
      <alignment vertical="center" wrapText="1"/>
    </xf>
    <xf numFmtId="0" fontId="0" fillId="2" borderId="0" xfId="0" applyFont="1" applyFill="1" applyAlignment="1">
      <alignment/>
    </xf>
    <xf numFmtId="0" fontId="0" fillId="8" borderId="0" xfId="0" applyFont="1" applyFill="1" applyAlignment="1">
      <alignment/>
    </xf>
    <xf numFmtId="0" fontId="54" fillId="4" borderId="0" xfId="0" applyFont="1" applyFill="1" applyAlignment="1">
      <alignment/>
    </xf>
    <xf numFmtId="0" fontId="56" fillId="36" borderId="11" xfId="0" applyFont="1" applyFill="1" applyBorder="1" applyAlignment="1">
      <alignment horizontal="left" vertical="center"/>
    </xf>
    <xf numFmtId="0" fontId="56" fillId="36" borderId="11" xfId="0" applyFont="1" applyFill="1" applyBorder="1" applyAlignment="1">
      <alignment horizontal="right" vertical="center"/>
    </xf>
    <xf numFmtId="0" fontId="0" fillId="0" borderId="0" xfId="0" applyFont="1" applyAlignment="1">
      <alignment vertical="center"/>
    </xf>
    <xf numFmtId="0" fontId="56" fillId="36" borderId="10" xfId="0" applyFont="1" applyFill="1" applyBorder="1" applyAlignment="1">
      <alignment vertical="center" wrapText="1"/>
    </xf>
    <xf numFmtId="0" fontId="56" fillId="36" borderId="0" xfId="0" applyFont="1" applyFill="1" applyAlignment="1">
      <alignment vertical="center" wrapText="1"/>
    </xf>
    <xf numFmtId="0" fontId="56" fillId="36" borderId="10" xfId="0" applyFont="1" applyFill="1" applyBorder="1" applyAlignment="1">
      <alignment vertical="center"/>
    </xf>
    <xf numFmtId="49" fontId="57" fillId="34" borderId="10" xfId="0" applyNumberFormat="1" applyFont="1" applyFill="1" applyBorder="1" applyAlignment="1">
      <alignment horizontal="left" vertical="center"/>
    </xf>
    <xf numFmtId="0" fontId="57" fillId="35" borderId="10" xfId="0" applyFont="1" applyFill="1" applyBorder="1" applyAlignment="1">
      <alignment horizontal="left" vertical="center"/>
    </xf>
    <xf numFmtId="3" fontId="56" fillId="36" borderId="10" xfId="0" applyNumberFormat="1" applyFont="1" applyFill="1" applyBorder="1" applyAlignment="1">
      <alignment horizontal="right" wrapText="1"/>
    </xf>
    <xf numFmtId="185" fontId="57" fillId="8" borderId="10" xfId="0" applyNumberFormat="1" applyFont="1" applyFill="1" applyBorder="1" applyAlignment="1">
      <alignment horizontal="right" vertical="center"/>
    </xf>
    <xf numFmtId="185" fontId="56" fillId="2" borderId="10" xfId="0" applyNumberFormat="1" applyFont="1" applyFill="1" applyBorder="1" applyAlignment="1">
      <alignment horizontal="right" vertical="center" wrapText="1"/>
    </xf>
    <xf numFmtId="0" fontId="4" fillId="36" borderId="10" xfId="0" applyFont="1" applyFill="1" applyBorder="1" applyAlignment="1">
      <alignment vertical="center" wrapText="1"/>
    </xf>
    <xf numFmtId="16" fontId="4" fillId="36" borderId="10" xfId="0" applyNumberFormat="1" applyFont="1" applyFill="1" applyBorder="1" applyAlignment="1">
      <alignment horizontal="left" vertical="center" wrapText="1"/>
    </xf>
    <xf numFmtId="0" fontId="56" fillId="4" borderId="10" xfId="0" applyFont="1" applyFill="1" applyBorder="1" applyAlignment="1">
      <alignment horizontal="left" wrapText="1"/>
    </xf>
    <xf numFmtId="3" fontId="56" fillId="0" borderId="10" xfId="0" applyNumberFormat="1" applyFont="1" applyFill="1" applyBorder="1" applyAlignment="1">
      <alignment horizontal="right" vertical="center" wrapText="1"/>
    </xf>
    <xf numFmtId="0" fontId="57"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56" fillId="37" borderId="10"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0" borderId="10" xfId="0" applyFont="1" applyBorder="1" applyAlignment="1">
      <alignment vertical="center"/>
    </xf>
    <xf numFmtId="0" fontId="64" fillId="0" borderId="10" xfId="0" applyFont="1" applyBorder="1" applyAlignment="1">
      <alignment horizontal="left" vertical="center"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right" vertical="center"/>
    </xf>
    <xf numFmtId="0" fontId="56" fillId="0" borderId="10" xfId="0" applyFont="1" applyBorder="1" applyAlignment="1">
      <alignment horizontal="right" vertical="center"/>
    </xf>
    <xf numFmtId="0" fontId="57" fillId="0" borderId="0" xfId="0" applyFont="1" applyAlignment="1">
      <alignment horizontal="left" vertical="center"/>
    </xf>
    <xf numFmtId="0" fontId="56" fillId="0" borderId="0" xfId="0" applyFont="1" applyAlignment="1">
      <alignment horizontal="center" wrapText="1"/>
    </xf>
    <xf numFmtId="189" fontId="56" fillId="0" borderId="0" xfId="0" applyNumberFormat="1" applyFont="1" applyAlignment="1">
      <alignment horizontal="right"/>
    </xf>
    <xf numFmtId="0" fontId="64" fillId="0" borderId="0" xfId="0" applyFont="1" applyAlignment="1">
      <alignment horizontal="left" wrapText="1"/>
    </xf>
    <xf numFmtId="16" fontId="4" fillId="4" borderId="10" xfId="0" applyNumberFormat="1" applyFont="1" applyFill="1" applyBorder="1" applyAlignment="1">
      <alignment horizontal="left" vertical="center" wrapText="1"/>
    </xf>
    <xf numFmtId="3" fontId="56" fillId="4" borderId="10" xfId="0" applyNumberFormat="1" applyFont="1" applyFill="1" applyBorder="1" applyAlignment="1">
      <alignment horizontal="right"/>
    </xf>
    <xf numFmtId="1" fontId="4" fillId="36" borderId="10" xfId="0" applyNumberFormat="1" applyFont="1" applyFill="1" applyBorder="1" applyAlignment="1">
      <alignment horizontal="left" vertical="center" wrapText="1"/>
    </xf>
    <xf numFmtId="14" fontId="6" fillId="36" borderId="10" xfId="0" applyNumberFormat="1" applyFont="1" applyFill="1" applyBorder="1" applyAlignment="1">
      <alignment horizontal="left" vertical="center" wrapText="1"/>
    </xf>
    <xf numFmtId="49" fontId="4" fillId="36" borderId="10" xfId="0" applyNumberFormat="1" applyFont="1" applyFill="1" applyBorder="1" applyAlignment="1">
      <alignment horizontal="left" vertical="center" wrapText="1"/>
    </xf>
    <xf numFmtId="49" fontId="56" fillId="36" borderId="0" xfId="0" applyNumberFormat="1" applyFont="1" applyFill="1" applyAlignment="1">
      <alignment horizontal="left" vertical="center"/>
    </xf>
    <xf numFmtId="0" fontId="4" fillId="0" borderId="0" xfId="0" applyFont="1" applyAlignment="1">
      <alignment vertical="center" wrapText="1"/>
    </xf>
    <xf numFmtId="0" fontId="56" fillId="0" borderId="0" xfId="0" applyFont="1" applyAlignment="1">
      <alignment vertical="center" wrapText="1"/>
    </xf>
    <xf numFmtId="0" fontId="56" fillId="36" borderId="10" xfId="0" applyFont="1" applyFill="1" applyBorder="1" applyAlignment="1">
      <alignment horizontal="right" vertical="center"/>
    </xf>
    <xf numFmtId="0" fontId="4" fillId="0" borderId="10" xfId="0" applyFont="1" applyBorder="1" applyAlignment="1">
      <alignment vertical="center" wrapText="1"/>
    </xf>
    <xf numFmtId="1" fontId="4" fillId="36" borderId="10" xfId="0" applyNumberFormat="1" applyFont="1" applyFill="1" applyBorder="1" applyAlignment="1">
      <alignment horizontal="left" vertical="top" wrapText="1"/>
    </xf>
    <xf numFmtId="0" fontId="4" fillId="0" borderId="10" xfId="0" applyFont="1" applyFill="1" applyBorder="1" applyAlignment="1">
      <alignment horizontal="left" vertical="center" wrapText="1"/>
    </xf>
    <xf numFmtId="0" fontId="56" fillId="0" borderId="10" xfId="0" applyFont="1" applyFill="1" applyBorder="1" applyAlignment="1">
      <alignment vertical="center" wrapText="1"/>
    </xf>
    <xf numFmtId="3" fontId="56" fillId="0" borderId="10" xfId="0" applyNumberFormat="1" applyFont="1" applyFill="1" applyBorder="1" applyAlignment="1">
      <alignment horizontal="left" vertical="center" wrapText="1"/>
    </xf>
    <xf numFmtId="3" fontId="4" fillId="36"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3" fontId="4" fillId="0" borderId="10" xfId="0" applyNumberFormat="1" applyFont="1" applyFill="1" applyBorder="1" applyAlignment="1">
      <alignment horizontal="right" vertical="center" wrapText="1"/>
    </xf>
    <xf numFmtId="3" fontId="56" fillId="36" borderId="10" xfId="0" applyNumberFormat="1" applyFont="1" applyFill="1" applyBorder="1" applyAlignment="1">
      <alignment vertical="center"/>
    </xf>
    <xf numFmtId="1" fontId="56" fillId="4" borderId="10" xfId="0" applyNumberFormat="1" applyFont="1" applyFill="1" applyBorder="1" applyAlignment="1">
      <alignment horizontal="left" vertical="center" wrapText="1"/>
    </xf>
    <xf numFmtId="0" fontId="56" fillId="4" borderId="0" xfId="0" applyFont="1" applyFill="1" applyAlignment="1">
      <alignment horizontal="left" vertical="center"/>
    </xf>
    <xf numFmtId="49" fontId="56" fillId="0" borderId="10" xfId="0" applyNumberFormat="1" applyFont="1" applyFill="1" applyBorder="1" applyAlignment="1">
      <alignment horizontal="left" vertical="center" wrapText="1"/>
    </xf>
    <xf numFmtId="49" fontId="56" fillId="0" borderId="11" xfId="0" applyNumberFormat="1" applyFont="1" applyFill="1" applyBorder="1" applyAlignment="1">
      <alignment horizontal="left" vertical="center" wrapText="1"/>
    </xf>
    <xf numFmtId="0" fontId="56" fillId="0" borderId="11" xfId="0" applyFont="1" applyFill="1" applyBorder="1" applyAlignment="1">
      <alignment horizontal="left" vertical="center" wrapText="1"/>
    </xf>
    <xf numFmtId="0" fontId="60" fillId="14" borderId="10" xfId="0" applyFont="1" applyFill="1" applyBorder="1" applyAlignment="1">
      <alignment horizontal="left" vertical="center"/>
    </xf>
    <xf numFmtId="0" fontId="60" fillId="14" borderId="10" xfId="0" applyFont="1" applyFill="1" applyBorder="1" applyAlignment="1">
      <alignment horizontal="left" vertical="center" wrapText="1"/>
    </xf>
    <xf numFmtId="49" fontId="56" fillId="0" borderId="10" xfId="0" applyNumberFormat="1" applyFont="1" applyFill="1" applyBorder="1" applyAlignment="1">
      <alignment horizontal="left" vertical="center"/>
    </xf>
    <xf numFmtId="49" fontId="56" fillId="36" borderId="10" xfId="0" applyNumberFormat="1" applyFont="1" applyFill="1" applyBorder="1" applyAlignment="1">
      <alignment horizontal="left" vertical="center"/>
    </xf>
    <xf numFmtId="49" fontId="56" fillId="0" borderId="10" xfId="0" applyNumberFormat="1" applyFont="1" applyBorder="1" applyAlignment="1">
      <alignment horizontal="left" vertical="center"/>
    </xf>
    <xf numFmtId="0" fontId="56" fillId="4" borderId="10" xfId="0" applyFont="1" applyFill="1" applyBorder="1" applyAlignment="1">
      <alignment horizontal="left" vertical="center"/>
    </xf>
    <xf numFmtId="0" fontId="60" fillId="0" borderId="0" xfId="0" applyFont="1" applyAlignment="1">
      <alignment horizontal="left" vertical="center"/>
    </xf>
    <xf numFmtId="1" fontId="4" fillId="0" borderId="10" xfId="0" applyNumberFormat="1" applyFont="1" applyFill="1" applyBorder="1" applyAlignment="1">
      <alignment horizontal="left" vertical="center"/>
    </xf>
    <xf numFmtId="14" fontId="4" fillId="0" borderId="10" xfId="0" applyNumberFormat="1" applyFont="1" applyFill="1" applyBorder="1" applyAlignment="1">
      <alignment horizontal="left" vertical="center" wrapText="1"/>
    </xf>
    <xf numFmtId="0" fontId="56" fillId="0" borderId="10" xfId="0" applyFont="1" applyFill="1" applyBorder="1" applyAlignment="1">
      <alignment vertical="center"/>
    </xf>
    <xf numFmtId="0" fontId="61" fillId="36" borderId="10" xfId="0" applyFont="1" applyFill="1" applyBorder="1" applyAlignment="1">
      <alignment vertical="center"/>
    </xf>
    <xf numFmtId="0" fontId="5" fillId="36" borderId="10" xfId="0" applyFont="1" applyFill="1" applyBorder="1" applyAlignment="1">
      <alignment horizontal="left" vertical="center" wrapText="1"/>
    </xf>
    <xf numFmtId="0" fontId="0" fillId="36" borderId="0" xfId="0" applyFont="1" applyFill="1" applyAlignment="1">
      <alignment horizontal="right" vertical="center"/>
    </xf>
    <xf numFmtId="14" fontId="56" fillId="36" borderId="11" xfId="0" applyNumberFormat="1" applyFont="1" applyFill="1" applyBorder="1" applyAlignment="1">
      <alignment horizontal="left" vertical="center" wrapText="1"/>
    </xf>
    <xf numFmtId="1" fontId="56" fillId="0" borderId="10" xfId="0" applyNumberFormat="1" applyFont="1" applyFill="1" applyBorder="1" applyAlignment="1">
      <alignment horizontal="right" vertical="center"/>
    </xf>
    <xf numFmtId="14" fontId="56" fillId="0" borderId="10" xfId="0" applyNumberFormat="1" applyFont="1" applyFill="1" applyBorder="1" applyAlignment="1">
      <alignment horizontal="left" vertical="center" wrapText="1"/>
    </xf>
    <xf numFmtId="0" fontId="56" fillId="0" borderId="10" xfId="0" applyFont="1" applyFill="1" applyBorder="1" applyAlignment="1">
      <alignment horizontal="right" vertical="center"/>
    </xf>
    <xf numFmtId="0" fontId="56" fillId="0" borderId="0" xfId="0" applyFont="1" applyAlignment="1">
      <alignment vertical="center"/>
    </xf>
    <xf numFmtId="0" fontId="57" fillId="8" borderId="10" xfId="0" applyFont="1" applyFill="1" applyBorder="1" applyAlignment="1">
      <alignment horizontal="right" vertical="center" wrapText="1"/>
    </xf>
    <xf numFmtId="3" fontId="57" fillId="8" borderId="10" xfId="0" applyNumberFormat="1" applyFont="1" applyFill="1" applyBorder="1" applyAlignment="1">
      <alignment horizontal="right" vertical="center"/>
    </xf>
    <xf numFmtId="0" fontId="56" fillId="4"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64" fillId="37" borderId="10" xfId="0" applyFont="1" applyFill="1" applyBorder="1" applyAlignment="1">
      <alignment horizontal="left" vertical="center" wrapText="1"/>
    </xf>
    <xf numFmtId="0" fontId="56" fillId="0" borderId="10" xfId="0" applyFont="1" applyBorder="1" applyAlignment="1">
      <alignment horizontal="left" vertical="center" wrapText="1"/>
    </xf>
    <xf numFmtId="189" fontId="57" fillId="37" borderId="10" xfId="0" applyNumberFormat="1" applyFont="1" applyFill="1" applyBorder="1" applyAlignment="1">
      <alignment horizontal="center" vertical="center" wrapText="1"/>
    </xf>
    <xf numFmtId="0" fontId="57" fillId="37" borderId="10" xfId="0" applyNumberFormat="1" applyFont="1" applyFill="1" applyBorder="1" applyAlignment="1">
      <alignment horizontal="center" vertical="center" wrapText="1"/>
    </xf>
    <xf numFmtId="0" fontId="56" fillId="4" borderId="10" xfId="0" applyFont="1" applyFill="1" applyBorder="1" applyAlignment="1">
      <alignment vertical="center" wrapText="1"/>
    </xf>
    <xf numFmtId="0" fontId="56" fillId="0" borderId="0" xfId="0" applyFont="1" applyAlignment="1">
      <alignment horizontal="left"/>
    </xf>
    <xf numFmtId="0" fontId="4" fillId="37" borderId="10" xfId="0" applyFont="1" applyFill="1" applyBorder="1" applyAlignment="1">
      <alignment vertical="center" wrapText="1"/>
    </xf>
    <xf numFmtId="0" fontId="4" fillId="0" borderId="11" xfId="0" applyFont="1" applyBorder="1" applyAlignment="1">
      <alignment vertical="center" wrapText="1"/>
    </xf>
    <xf numFmtId="0" fontId="4" fillId="4" borderId="10" xfId="0" applyFont="1" applyFill="1" applyBorder="1" applyAlignment="1">
      <alignment vertical="center" wrapText="1"/>
    </xf>
    <xf numFmtId="0" fontId="4" fillId="0" borderId="0" xfId="0" applyFont="1" applyAlignment="1">
      <alignment wrapText="1"/>
    </xf>
    <xf numFmtId="0" fontId="3" fillId="37" borderId="10" xfId="0" applyFont="1" applyFill="1" applyBorder="1" applyAlignment="1">
      <alignment vertical="center" wrapText="1"/>
    </xf>
    <xf numFmtId="0" fontId="56" fillId="10"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57" fillId="10" borderId="10" xfId="0" applyFont="1" applyFill="1" applyBorder="1" applyAlignment="1">
      <alignment horizontal="left" vertical="center" wrapText="1"/>
    </xf>
    <xf numFmtId="0" fontId="4" fillId="10" borderId="10" xfId="0" applyFont="1" applyFill="1" applyBorder="1" applyAlignment="1">
      <alignment vertical="center" wrapText="1"/>
    </xf>
    <xf numFmtId="0" fontId="64" fillId="10" borderId="10" xfId="0" applyFont="1" applyFill="1" applyBorder="1" applyAlignment="1">
      <alignment horizontal="left" vertical="center" wrapText="1"/>
    </xf>
    <xf numFmtId="189" fontId="4" fillId="0" borderId="10" xfId="0" applyNumberFormat="1" applyFont="1" applyBorder="1" applyAlignment="1">
      <alignment horizontal="center" vertical="center" wrapText="1"/>
    </xf>
    <xf numFmtId="0" fontId="4" fillId="36" borderId="10" xfId="0" applyFont="1" applyFill="1" applyBorder="1" applyAlignment="1">
      <alignment horizontal="right" vertical="center"/>
    </xf>
    <xf numFmtId="189" fontId="4" fillId="37" borderId="10" xfId="0" applyNumberFormat="1" applyFont="1" applyFill="1" applyBorder="1" applyAlignment="1">
      <alignment horizontal="center" vertical="center"/>
    </xf>
    <xf numFmtId="0" fontId="4" fillId="37" borderId="10" xfId="0" applyFont="1" applyFill="1" applyBorder="1" applyAlignment="1">
      <alignment horizontal="center" vertical="center"/>
    </xf>
    <xf numFmtId="185" fontId="4" fillId="37" borderId="10" xfId="0" applyNumberFormat="1" applyFont="1" applyFill="1" applyBorder="1" applyAlignment="1">
      <alignment horizontal="center" vertical="center"/>
    </xf>
    <xf numFmtId="189" fontId="4" fillId="10" borderId="10" xfId="0" applyNumberFormat="1" applyFont="1" applyFill="1" applyBorder="1" applyAlignment="1">
      <alignment horizontal="center" vertical="center"/>
    </xf>
    <xf numFmtId="0" fontId="4" fillId="10" borderId="10" xfId="0" applyFont="1" applyFill="1" applyBorder="1" applyAlignment="1">
      <alignment horizontal="center" vertical="center"/>
    </xf>
    <xf numFmtId="189" fontId="4" fillId="36" borderId="10" xfId="0" applyNumberFormat="1" applyFont="1" applyFill="1" applyBorder="1" applyAlignment="1">
      <alignment horizontal="center" vertical="center"/>
    </xf>
    <xf numFmtId="185"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185" fontId="4" fillId="36" borderId="10" xfId="0" applyNumberFormat="1" applyFont="1" applyFill="1" applyBorder="1" applyAlignment="1">
      <alignment horizontal="center" vertical="center"/>
    </xf>
    <xf numFmtId="189" fontId="4" fillId="0" borderId="10" xfId="0" applyNumberFormat="1" applyFont="1" applyBorder="1" applyAlignment="1">
      <alignment horizontal="center" vertical="center"/>
    </xf>
    <xf numFmtId="185" fontId="4" fillId="10" borderId="10" xfId="0" applyNumberFormat="1" applyFont="1" applyFill="1" applyBorder="1" applyAlignment="1">
      <alignment horizontal="center" vertical="center"/>
    </xf>
    <xf numFmtId="3" fontId="4" fillId="0" borderId="10" xfId="0" applyNumberFormat="1" applyFont="1" applyBorder="1" applyAlignment="1">
      <alignment horizontal="center" vertical="center"/>
    </xf>
    <xf numFmtId="4"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36" borderId="10" xfId="0" applyFont="1" applyFill="1" applyBorder="1" applyAlignment="1">
      <alignment horizontal="center" vertical="center"/>
    </xf>
    <xf numFmtId="0" fontId="4" fillId="0" borderId="10" xfId="0" applyNumberFormat="1" applyFont="1" applyBorder="1" applyAlignment="1">
      <alignment horizontal="center" vertical="center"/>
    </xf>
    <xf numFmtId="189" fontId="4" fillId="2" borderId="10" xfId="0" applyNumberFormat="1" applyFont="1" applyFill="1" applyBorder="1" applyAlignment="1">
      <alignment horizontal="center" vertical="center"/>
    </xf>
    <xf numFmtId="185"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189" fontId="4" fillId="2"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left" vertical="center"/>
    </xf>
    <xf numFmtId="0" fontId="3" fillId="35" borderId="10" xfId="0" applyFont="1" applyFill="1" applyBorder="1" applyAlignment="1">
      <alignment horizontal="center" vertical="center"/>
    </xf>
    <xf numFmtId="0" fontId="3" fillId="14" borderId="10" xfId="0" applyFont="1" applyFill="1" applyBorder="1" applyAlignment="1">
      <alignment horizontal="left" vertical="center" wrapText="1"/>
    </xf>
    <xf numFmtId="3" fontId="3" fillId="14" borderId="10" xfId="0" applyNumberFormat="1" applyFont="1" applyFill="1" applyBorder="1" applyAlignment="1">
      <alignment horizontal="right" vertical="center"/>
    </xf>
    <xf numFmtId="0" fontId="4" fillId="14" borderId="10" xfId="0" applyFont="1" applyFill="1" applyBorder="1" applyAlignment="1">
      <alignment horizontal="left" vertical="center" wrapText="1"/>
    </xf>
    <xf numFmtId="0" fontId="3" fillId="14" borderId="10" xfId="0" applyFont="1" applyFill="1" applyBorder="1" applyAlignment="1">
      <alignment horizontal="right" vertical="center" wrapText="1"/>
    </xf>
    <xf numFmtId="0" fontId="4" fillId="2" borderId="10" xfId="0" applyFont="1" applyFill="1" applyBorder="1" applyAlignment="1">
      <alignment horizontal="left" vertical="center" wrapText="1"/>
    </xf>
    <xf numFmtId="3" fontId="3" fillId="2" borderId="10" xfId="0" applyNumberFormat="1" applyFont="1" applyFill="1" applyBorder="1" applyAlignment="1">
      <alignment horizontal="right" vertical="center"/>
    </xf>
    <xf numFmtId="0" fontId="4"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3" fontId="3" fillId="2" borderId="10" xfId="0" applyNumberFormat="1" applyFont="1" applyFill="1" applyBorder="1" applyAlignment="1">
      <alignment horizontal="right" vertical="center" wrapText="1"/>
    </xf>
    <xf numFmtId="0" fontId="4" fillId="36" borderId="0" xfId="0" applyFont="1" applyFill="1" applyAlignment="1">
      <alignment horizontal="left" vertical="center" wrapText="1"/>
    </xf>
    <xf numFmtId="0" fontId="4" fillId="0" borderId="10" xfId="0" applyFont="1" applyBorder="1" applyAlignment="1">
      <alignment horizontal="left" vertical="center" wrapText="1"/>
    </xf>
    <xf numFmtId="3" fontId="3" fillId="2" borderId="10" xfId="0" applyNumberFormat="1" applyFont="1" applyFill="1" applyBorder="1" applyAlignment="1">
      <alignment horizontal="left" vertical="center"/>
    </xf>
    <xf numFmtId="1" fontId="4" fillId="4" borderId="10" xfId="0" applyNumberFormat="1" applyFont="1" applyFill="1" applyBorder="1" applyAlignment="1">
      <alignment horizontal="left" vertical="center" wrapText="1"/>
    </xf>
    <xf numFmtId="1" fontId="4" fillId="4" borderId="10" xfId="0" applyNumberFormat="1" applyFont="1" applyFill="1" applyBorder="1" applyAlignment="1">
      <alignment horizontal="left" vertical="top" wrapText="1"/>
    </xf>
    <xf numFmtId="3" fontId="4" fillId="4" borderId="10" xfId="0" applyNumberFormat="1" applyFont="1" applyFill="1" applyBorder="1" applyAlignment="1">
      <alignment horizontal="left" vertical="center"/>
    </xf>
    <xf numFmtId="3" fontId="4" fillId="4" borderId="10" xfId="0" applyNumberFormat="1" applyFont="1" applyFill="1" applyBorder="1" applyAlignment="1">
      <alignment horizontal="right" vertical="center"/>
    </xf>
    <xf numFmtId="1" fontId="4" fillId="36" borderId="10" xfId="0" applyNumberFormat="1" applyFont="1" applyFill="1" applyBorder="1" applyAlignment="1">
      <alignment horizontal="right" vertical="center" wrapText="1"/>
    </xf>
    <xf numFmtId="1" fontId="4" fillId="36" borderId="10" xfId="0" applyNumberFormat="1" applyFont="1" applyFill="1" applyBorder="1" applyAlignment="1">
      <alignment horizontal="right" vertical="center"/>
    </xf>
    <xf numFmtId="0" fontId="4" fillId="36" borderId="0" xfId="0" applyFont="1" applyFill="1" applyAlignment="1">
      <alignment horizontal="right" vertical="center" wrapText="1"/>
    </xf>
    <xf numFmtId="0" fontId="4" fillId="36" borderId="10" xfId="0" applyNumberFormat="1" applyFont="1" applyFill="1" applyBorder="1" applyAlignment="1">
      <alignment horizontal="right" vertical="center"/>
    </xf>
    <xf numFmtId="49" fontId="4" fillId="36" borderId="10" xfId="0" applyNumberFormat="1" applyFont="1" applyFill="1" applyBorder="1" applyAlignment="1">
      <alignment horizontal="right" vertical="center" wrapText="1"/>
    </xf>
    <xf numFmtId="49" fontId="4" fillId="36" borderId="10" xfId="0" applyNumberFormat="1" applyFont="1" applyFill="1" applyBorder="1" applyAlignment="1">
      <alignment horizontal="right" vertical="center"/>
    </xf>
    <xf numFmtId="1" fontId="6" fillId="36" borderId="10" xfId="0" applyNumberFormat="1" applyFont="1" applyFill="1" applyBorder="1" applyAlignment="1">
      <alignment horizontal="right" vertical="center" wrapText="1"/>
    </xf>
    <xf numFmtId="0" fontId="56" fillId="38" borderId="10" xfId="0" applyFont="1" applyFill="1" applyBorder="1" applyAlignment="1">
      <alignment horizontal="left" vertical="center" wrapText="1"/>
    </xf>
    <xf numFmtId="4" fontId="4" fillId="2" borderId="10" xfId="0" applyNumberFormat="1" applyFont="1" applyFill="1" applyBorder="1" applyAlignment="1">
      <alignment horizontal="center" vertical="center"/>
    </xf>
    <xf numFmtId="189" fontId="4" fillId="14" borderId="10" xfId="0" applyNumberFormat="1" applyFont="1" applyFill="1" applyBorder="1" applyAlignment="1">
      <alignment horizontal="center" vertical="center"/>
    </xf>
    <xf numFmtId="0" fontId="65" fillId="14" borderId="0" xfId="0" applyFont="1" applyFill="1" applyAlignment="1">
      <alignment horizontal="right" vertical="center"/>
    </xf>
    <xf numFmtId="187" fontId="56" fillId="36" borderId="10" xfId="0" applyNumberFormat="1" applyFont="1" applyFill="1" applyBorder="1" applyAlignment="1">
      <alignment vertical="center"/>
    </xf>
    <xf numFmtId="0" fontId="56" fillId="4" borderId="10" xfId="0" applyFont="1" applyFill="1" applyBorder="1" applyAlignment="1">
      <alignment vertical="center"/>
    </xf>
    <xf numFmtId="3" fontId="56" fillId="4" borderId="10" xfId="0" applyNumberFormat="1" applyFont="1" applyFill="1" applyBorder="1" applyAlignment="1">
      <alignment vertical="center"/>
    </xf>
    <xf numFmtId="3" fontId="65" fillId="14" borderId="10" xfId="0" applyNumberFormat="1" applyFont="1" applyFill="1" applyBorder="1" applyAlignment="1">
      <alignment horizontal="right" vertical="center"/>
    </xf>
    <xf numFmtId="0" fontId="4" fillId="14" borderId="10" xfId="0" applyFont="1" applyFill="1" applyBorder="1" applyAlignment="1">
      <alignment horizontal="right" vertical="center"/>
    </xf>
    <xf numFmtId="0" fontId="4" fillId="2" borderId="10" xfId="0" applyFont="1" applyFill="1" applyBorder="1" applyAlignment="1">
      <alignment horizontal="right" vertical="center"/>
    </xf>
    <xf numFmtId="187" fontId="4" fillId="0" borderId="10" xfId="0" applyNumberFormat="1" applyFont="1" applyFill="1" applyBorder="1" applyAlignment="1">
      <alignment horizontal="right" vertical="center"/>
    </xf>
    <xf numFmtId="187" fontId="4" fillId="0" borderId="10" xfId="0" applyNumberFormat="1" applyFont="1" applyFill="1" applyBorder="1" applyAlignment="1">
      <alignment horizontal="right" vertical="center" wrapText="1"/>
    </xf>
    <xf numFmtId="187" fontId="56" fillId="0" borderId="10" xfId="0" applyNumberFormat="1" applyFont="1" applyBorder="1" applyAlignment="1">
      <alignment horizontal="right" vertical="center"/>
    </xf>
    <xf numFmtId="0" fontId="56" fillId="2" borderId="10" xfId="0" applyFont="1" applyFill="1" applyBorder="1" applyAlignment="1">
      <alignment horizontal="right" vertical="center"/>
    </xf>
    <xf numFmtId="0" fontId="56" fillId="4" borderId="10" xfId="0" applyFont="1" applyFill="1" applyBorder="1" applyAlignment="1">
      <alignment horizontal="right" vertical="center"/>
    </xf>
    <xf numFmtId="0" fontId="56" fillId="0" borderId="10" xfId="0" applyFont="1" applyFill="1" applyBorder="1" applyAlignment="1">
      <alignment horizontal="right" vertical="center" wrapText="1"/>
    </xf>
    <xf numFmtId="3" fontId="56" fillId="4" borderId="10" xfId="0" applyNumberFormat="1" applyFont="1" applyFill="1" applyBorder="1" applyAlignment="1">
      <alignment horizontal="right" vertical="center"/>
    </xf>
    <xf numFmtId="2" fontId="56" fillId="2" borderId="10" xfId="0" applyNumberFormat="1" applyFont="1" applyFill="1" applyBorder="1" applyAlignment="1">
      <alignment horizontal="right" vertical="center" wrapText="1"/>
    </xf>
    <xf numFmtId="49" fontId="56" fillId="4" borderId="10" xfId="0" applyNumberFormat="1" applyFont="1" applyFill="1" applyBorder="1" applyAlignment="1">
      <alignment horizontal="left" vertical="center" wrapText="1"/>
    </xf>
    <xf numFmtId="3" fontId="56" fillId="39" borderId="10" xfId="0" applyNumberFormat="1" applyFont="1" applyFill="1" applyBorder="1" applyAlignment="1">
      <alignment horizontal="right" vertical="center" wrapText="1"/>
    </xf>
    <xf numFmtId="3" fontId="56" fillId="4" borderId="10" xfId="0" applyNumberFormat="1" applyFont="1" applyFill="1" applyBorder="1" applyAlignment="1">
      <alignment horizontal="right" vertical="center" wrapText="1"/>
    </xf>
    <xf numFmtId="0" fontId="0" fillId="0" borderId="0" xfId="0" applyFont="1" applyAlignment="1">
      <alignment horizontal="right" vertical="center"/>
    </xf>
    <xf numFmtId="9" fontId="56" fillId="2" borderId="10" xfId="0" applyNumberFormat="1" applyFont="1" applyFill="1" applyBorder="1" applyAlignment="1">
      <alignment horizontal="right" vertical="center" wrapText="1"/>
    </xf>
    <xf numFmtId="49" fontId="56" fillId="4" borderId="10" xfId="0" applyNumberFormat="1" applyFont="1" applyFill="1" applyBorder="1" applyAlignment="1">
      <alignment horizontal="left" vertical="center"/>
    </xf>
    <xf numFmtId="3" fontId="66" fillId="0" borderId="10" xfId="0" applyNumberFormat="1" applyFont="1" applyFill="1" applyBorder="1" applyAlignment="1">
      <alignment horizontal="right" vertical="center"/>
    </xf>
    <xf numFmtId="3" fontId="66" fillId="36" borderId="10" xfId="0" applyNumberFormat="1" applyFont="1" applyFill="1" applyBorder="1" applyAlignment="1">
      <alignment horizontal="right" vertical="center"/>
    </xf>
    <xf numFmtId="1" fontId="4" fillId="4" borderId="10" xfId="0" applyNumberFormat="1" applyFont="1" applyFill="1" applyBorder="1" applyAlignment="1">
      <alignment horizontal="left" vertical="center"/>
    </xf>
    <xf numFmtId="14" fontId="56" fillId="4" borderId="10" xfId="0" applyNumberFormat="1" applyFont="1" applyFill="1" applyBorder="1" applyAlignment="1">
      <alignment horizontal="left" vertical="center" wrapText="1"/>
    </xf>
    <xf numFmtId="1" fontId="56" fillId="4" borderId="10" xfId="0" applyNumberFormat="1" applyFont="1" applyFill="1" applyBorder="1" applyAlignment="1">
      <alignment horizontal="left" vertical="center"/>
    </xf>
    <xf numFmtId="3" fontId="66" fillId="4" borderId="10" xfId="0" applyNumberFormat="1" applyFont="1" applyFill="1" applyBorder="1" applyAlignment="1">
      <alignment horizontal="right" vertical="center"/>
    </xf>
    <xf numFmtId="3" fontId="56" fillId="4" borderId="10" xfId="0" applyNumberFormat="1" applyFont="1" applyFill="1" applyBorder="1" applyAlignment="1">
      <alignment horizontal="left" vertical="center" wrapText="1"/>
    </xf>
    <xf numFmtId="3" fontId="4" fillId="36" borderId="10" xfId="0" applyNumberFormat="1" applyFont="1" applyFill="1" applyBorder="1" applyAlignment="1">
      <alignment horizontal="right" vertical="top"/>
    </xf>
    <xf numFmtId="0" fontId="56" fillId="36" borderId="10" xfId="0" applyFont="1" applyFill="1" applyBorder="1" applyAlignment="1">
      <alignment horizontal="left"/>
    </xf>
    <xf numFmtId="14" fontId="4" fillId="4" borderId="10" xfId="0" applyNumberFormat="1" applyFont="1" applyFill="1" applyBorder="1" applyAlignment="1">
      <alignment horizontal="left" vertical="center" wrapText="1"/>
    </xf>
    <xf numFmtId="0" fontId="56" fillId="4" borderId="10" xfId="0" applyFont="1" applyFill="1" applyBorder="1" applyAlignment="1">
      <alignment horizontal="left"/>
    </xf>
    <xf numFmtId="3" fontId="56" fillId="4" borderId="11" xfId="0" applyNumberFormat="1" applyFont="1" applyFill="1" applyBorder="1" applyAlignment="1">
      <alignment horizontal="right"/>
    </xf>
    <xf numFmtId="3" fontId="56" fillId="4" borderId="10" xfId="0" applyNumberFormat="1" applyFont="1" applyFill="1" applyBorder="1" applyAlignment="1">
      <alignment horizontal="right" wrapText="1"/>
    </xf>
    <xf numFmtId="189" fontId="3" fillId="8" borderId="10" xfId="0" applyNumberFormat="1" applyFont="1" applyFill="1" applyBorder="1" applyAlignment="1">
      <alignment horizontal="right" vertical="center"/>
    </xf>
    <xf numFmtId="185" fontId="3" fillId="8" borderId="10" xfId="0" applyNumberFormat="1" applyFont="1" applyFill="1" applyBorder="1" applyAlignment="1">
      <alignment horizontal="right" vertical="center"/>
    </xf>
    <xf numFmtId="185" fontId="4" fillId="2" borderId="10" xfId="0" applyNumberFormat="1" applyFont="1" applyFill="1" applyBorder="1" applyAlignment="1">
      <alignment horizontal="right" vertical="center"/>
    </xf>
    <xf numFmtId="189" fontId="4" fillId="2" borderId="10" xfId="0" applyNumberFormat="1" applyFont="1" applyFill="1" applyBorder="1" applyAlignment="1">
      <alignment horizontal="right" vertical="center"/>
    </xf>
    <xf numFmtId="0" fontId="56" fillId="4" borderId="10" xfId="0" applyFont="1" applyFill="1" applyBorder="1" applyAlignment="1">
      <alignment horizontal="right" vertical="center" wrapText="1"/>
    </xf>
    <xf numFmtId="0" fontId="4" fillId="36" borderId="10" xfId="0" applyFont="1" applyFill="1" applyBorder="1" applyAlignment="1">
      <alignment horizontal="right" vertical="center" wrapText="1"/>
    </xf>
    <xf numFmtId="3" fontId="4" fillId="36" borderId="10" xfId="0" applyNumberFormat="1" applyFont="1" applyFill="1" applyBorder="1" applyAlignment="1">
      <alignment horizontal="right"/>
    </xf>
    <xf numFmtId="0" fontId="56" fillId="36" borderId="10" xfId="0" applyFont="1" applyFill="1" applyBorder="1" applyAlignment="1">
      <alignment horizontal="right" vertical="center" wrapText="1"/>
    </xf>
    <xf numFmtId="0" fontId="56" fillId="4" borderId="10" xfId="0" applyFont="1" applyFill="1" applyBorder="1" applyAlignment="1">
      <alignment horizontal="right"/>
    </xf>
    <xf numFmtId="0" fontId="56" fillId="36" borderId="10" xfId="0" applyFont="1" applyFill="1" applyBorder="1" applyAlignment="1">
      <alignment horizontal="right"/>
    </xf>
    <xf numFmtId="3" fontId="4" fillId="33" borderId="10" xfId="0" applyNumberFormat="1" applyFont="1" applyFill="1" applyBorder="1" applyAlignment="1">
      <alignment horizontal="right" vertical="center"/>
    </xf>
    <xf numFmtId="0" fontId="56" fillId="36" borderId="11" xfId="0" applyFont="1" applyFill="1" applyBorder="1" applyAlignment="1">
      <alignment horizontal="right"/>
    </xf>
    <xf numFmtId="0" fontId="67" fillId="2" borderId="10" xfId="0" applyFont="1" applyFill="1" applyBorder="1" applyAlignment="1">
      <alignment horizontal="right" vertical="center" wrapText="1"/>
    </xf>
    <xf numFmtId="0" fontId="3" fillId="14" borderId="10" xfId="0" applyFont="1" applyFill="1" applyBorder="1" applyAlignment="1">
      <alignment horizontal="center" vertical="center"/>
    </xf>
    <xf numFmtId="0" fontId="56" fillId="0" borderId="10" xfId="0" applyFont="1" applyFill="1" applyBorder="1" applyAlignment="1">
      <alignment horizontal="left" vertical="center" wrapText="1"/>
    </xf>
    <xf numFmtId="0" fontId="57" fillId="14" borderId="10" xfId="0" applyFont="1" applyFill="1" applyBorder="1" applyAlignment="1">
      <alignment horizontal="right" vertical="center" wrapText="1"/>
    </xf>
    <xf numFmtId="1" fontId="6" fillId="4" borderId="10" xfId="0" applyNumberFormat="1" applyFont="1" applyFill="1" applyBorder="1" applyAlignment="1">
      <alignment horizontal="left" vertical="center" wrapText="1"/>
    </xf>
    <xf numFmtId="0" fontId="4" fillId="2" borderId="10" xfId="0" applyFont="1" applyFill="1" applyBorder="1" applyAlignment="1">
      <alignment horizontal="right" vertical="center" wrapText="1"/>
    </xf>
    <xf numFmtId="3" fontId="4" fillId="2" borderId="10" xfId="0" applyNumberFormat="1" applyFont="1" applyFill="1" applyBorder="1" applyAlignment="1">
      <alignment horizontal="right" vertical="center"/>
    </xf>
    <xf numFmtId="0" fontId="4" fillId="36" borderId="10" xfId="0" applyFont="1" applyFill="1" applyBorder="1" applyAlignment="1">
      <alignment horizontal="left" wrapText="1"/>
    </xf>
    <xf numFmtId="189" fontId="3" fillId="14" borderId="10" xfId="0" applyNumberFormat="1" applyFont="1" applyFill="1" applyBorder="1" applyAlignment="1">
      <alignment horizontal="center" vertical="center" wrapText="1"/>
    </xf>
    <xf numFmtId="3" fontId="56" fillId="2" borderId="10" xfId="0" applyNumberFormat="1" applyFont="1" applyFill="1" applyBorder="1" applyAlignment="1">
      <alignment horizontal="left" vertical="center" wrapText="1"/>
    </xf>
    <xf numFmtId="3" fontId="61" fillId="36" borderId="10" xfId="0" applyNumberFormat="1" applyFont="1" applyFill="1" applyBorder="1" applyAlignment="1">
      <alignment horizontal="left" vertical="center" wrapText="1"/>
    </xf>
    <xf numFmtId="3" fontId="66" fillId="36" borderId="10" xfId="0" applyNumberFormat="1" applyFont="1" applyFill="1" applyBorder="1" applyAlignment="1">
      <alignment vertical="center"/>
    </xf>
    <xf numFmtId="3" fontId="66" fillId="36" borderId="10" xfId="0" applyNumberFormat="1" applyFont="1" applyFill="1" applyBorder="1" applyAlignment="1">
      <alignment horizontal="left" vertical="center" wrapText="1"/>
    </xf>
    <xf numFmtId="3" fontId="66" fillId="4" borderId="10" xfId="0" applyNumberFormat="1" applyFont="1" applyFill="1" applyBorder="1" applyAlignment="1">
      <alignment horizontal="left" vertical="center" wrapText="1"/>
    </xf>
    <xf numFmtId="0" fontId="4" fillId="2" borderId="13" xfId="0" applyFont="1" applyFill="1" applyBorder="1" applyAlignment="1">
      <alignment horizontal="left" vertical="center" wrapText="1"/>
    </xf>
    <xf numFmtId="0" fontId="56" fillId="36" borderId="10" xfId="0" applyFont="1" applyFill="1" applyBorder="1" applyAlignment="1">
      <alignment horizontal="left" vertical="center"/>
    </xf>
    <xf numFmtId="1" fontId="4" fillId="4" borderId="10" xfId="0" applyNumberFormat="1" applyFont="1" applyFill="1" applyBorder="1" applyAlignment="1">
      <alignment horizontal="right" vertical="center" wrapText="1"/>
    </xf>
    <xf numFmtId="0" fontId="4" fillId="4" borderId="0" xfId="0" applyFont="1" applyFill="1" applyBorder="1" applyAlignment="1">
      <alignment horizontal="left" vertical="center" wrapText="1"/>
    </xf>
    <xf numFmtId="3" fontId="4" fillId="4" borderId="10" xfId="0" applyNumberFormat="1" applyFont="1" applyFill="1" applyBorder="1" applyAlignment="1">
      <alignment horizontal="right" vertical="center" wrapText="1"/>
    </xf>
    <xf numFmtId="3" fontId="4" fillId="2" borderId="13" xfId="0" applyNumberFormat="1" applyFont="1" applyFill="1" applyBorder="1" applyAlignment="1">
      <alignment horizontal="right" vertical="center"/>
    </xf>
    <xf numFmtId="185" fontId="4" fillId="10" borderId="13" xfId="0" applyNumberFormat="1" applyFont="1" applyFill="1" applyBorder="1" applyAlignment="1">
      <alignment horizontal="center" vertical="center"/>
    </xf>
    <xf numFmtId="0" fontId="7" fillId="10" borderId="10" xfId="0" applyFont="1" applyFill="1" applyBorder="1" applyAlignment="1">
      <alignment horizontal="center" vertical="center"/>
    </xf>
    <xf numFmtId="0" fontId="68" fillId="10" borderId="10" xfId="0" applyFont="1" applyFill="1" applyBorder="1" applyAlignment="1">
      <alignment horizontal="center" vertical="center"/>
    </xf>
    <xf numFmtId="0" fontId="57" fillId="14" borderId="10" xfId="0" applyFont="1" applyFill="1" applyBorder="1" applyAlignment="1">
      <alignment horizontal="right" vertical="center"/>
    </xf>
    <xf numFmtId="185" fontId="56" fillId="2" borderId="10" xfId="0" applyNumberFormat="1" applyFont="1" applyFill="1" applyBorder="1" applyAlignment="1">
      <alignment horizontal="center"/>
    </xf>
    <xf numFmtId="0" fontId="4" fillId="37" borderId="14" xfId="0" applyFont="1" applyFill="1" applyBorder="1" applyAlignment="1">
      <alignment horizontal="center" vertical="center"/>
    </xf>
    <xf numFmtId="0" fontId="4" fillId="37" borderId="11" xfId="0" applyFont="1" applyFill="1" applyBorder="1" applyAlignment="1">
      <alignment horizontal="center" vertical="center"/>
    </xf>
    <xf numFmtId="189" fontId="4" fillId="37" borderId="11" xfId="0" applyNumberFormat="1" applyFont="1" applyFill="1" applyBorder="1" applyAlignment="1">
      <alignment horizontal="center" vertical="center"/>
    </xf>
    <xf numFmtId="185" fontId="4" fillId="37" borderId="13" xfId="0" applyNumberFormat="1" applyFont="1" applyFill="1" applyBorder="1" applyAlignment="1">
      <alignment horizontal="center" vertical="center"/>
    </xf>
    <xf numFmtId="189" fontId="4" fillId="37" borderId="13" xfId="0" applyNumberFormat="1" applyFont="1" applyFill="1" applyBorder="1" applyAlignment="1">
      <alignment horizontal="center" vertical="center"/>
    </xf>
    <xf numFmtId="0" fontId="69" fillId="37" borderId="10" xfId="0" applyFont="1" applyFill="1" applyBorder="1" applyAlignment="1">
      <alignment horizontal="center" vertical="center"/>
    </xf>
    <xf numFmtId="189" fontId="4" fillId="37" borderId="14" xfId="0" applyNumberFormat="1" applyFont="1" applyFill="1" applyBorder="1" applyAlignment="1">
      <alignment horizontal="center" vertical="center"/>
    </xf>
    <xf numFmtId="0" fontId="58" fillId="37" borderId="10" xfId="0" applyFont="1" applyFill="1" applyBorder="1" applyAlignment="1">
      <alignment horizontal="center" vertical="center"/>
    </xf>
    <xf numFmtId="0" fontId="58" fillId="37" borderId="13" xfId="0" applyFont="1" applyFill="1" applyBorder="1" applyAlignment="1">
      <alignment horizontal="center" vertical="center"/>
    </xf>
    <xf numFmtId="0" fontId="58" fillId="37" borderId="12" xfId="0" applyFont="1" applyFill="1" applyBorder="1" applyAlignment="1">
      <alignment horizontal="center" vertical="center"/>
    </xf>
    <xf numFmtId="189" fontId="4" fillId="37" borderId="15" xfId="0" applyNumberFormat="1" applyFont="1" applyFill="1" applyBorder="1" applyAlignment="1">
      <alignment horizontal="center" vertical="center"/>
    </xf>
    <xf numFmtId="0" fontId="58" fillId="37" borderId="11" xfId="0" applyFont="1" applyFill="1" applyBorder="1" applyAlignment="1">
      <alignment horizontal="center" vertical="center"/>
    </xf>
    <xf numFmtId="0" fontId="68" fillId="10" borderId="13" xfId="0" applyFont="1" applyFill="1" applyBorder="1" applyAlignment="1">
      <alignment horizontal="center" vertical="center"/>
    </xf>
    <xf numFmtId="0" fontId="56" fillId="34" borderId="10" xfId="0" applyFont="1" applyFill="1" applyBorder="1" applyAlignment="1">
      <alignment horizontal="left" vertical="center" wrapText="1"/>
    </xf>
    <xf numFmtId="189" fontId="4" fillId="34" borderId="10" xfId="0" applyNumberFormat="1" applyFont="1" applyFill="1" applyBorder="1" applyAlignment="1">
      <alignment horizontal="center" vertical="center"/>
    </xf>
    <xf numFmtId="0" fontId="4" fillId="34" borderId="10" xfId="0" applyFont="1" applyFill="1" applyBorder="1" applyAlignment="1">
      <alignment horizontal="right" vertical="center"/>
    </xf>
    <xf numFmtId="0" fontId="56" fillId="0" borderId="10" xfId="0" applyFont="1" applyFill="1" applyBorder="1" applyAlignment="1">
      <alignment horizontal="left" vertical="center" wrapText="1"/>
    </xf>
    <xf numFmtId="0" fontId="64" fillId="10" borderId="10" xfId="0" applyFont="1" applyFill="1" applyBorder="1" applyAlignment="1">
      <alignment horizontal="left" vertical="center" wrapText="1"/>
    </xf>
    <xf numFmtId="0" fontId="64" fillId="0" borderId="13" xfId="0" applyFont="1" applyBorder="1" applyAlignment="1">
      <alignment horizontal="center" vertical="center" wrapText="1"/>
    </xf>
    <xf numFmtId="0" fontId="5" fillId="36"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36" borderId="11" xfId="0" applyFont="1" applyFill="1" applyBorder="1" applyAlignment="1">
      <alignment vertical="center" wrapText="1"/>
    </xf>
    <xf numFmtId="0" fontId="4" fillId="36" borderId="11" xfId="0" applyFont="1" applyFill="1" applyBorder="1" applyAlignment="1">
      <alignment horizontal="right" vertical="center"/>
    </xf>
    <xf numFmtId="3" fontId="4" fillId="0" borderId="10" xfId="0" applyNumberFormat="1" applyFont="1" applyFill="1" applyBorder="1" applyAlignment="1">
      <alignment horizontal="right" vertical="center"/>
    </xf>
    <xf numFmtId="0" fontId="4" fillId="0" borderId="10" xfId="0" applyFont="1" applyBorder="1" applyAlignment="1">
      <alignment wrapText="1"/>
    </xf>
    <xf numFmtId="2" fontId="4" fillId="36" borderId="10" xfId="0" applyNumberFormat="1" applyFont="1" applyFill="1" applyBorder="1" applyAlignment="1">
      <alignment horizontal="center" vertical="center"/>
    </xf>
    <xf numFmtId="2" fontId="4" fillId="0" borderId="10" xfId="0" applyNumberFormat="1" applyFont="1" applyBorder="1" applyAlignment="1">
      <alignment horizontal="center" vertical="center"/>
    </xf>
    <xf numFmtId="0" fontId="56" fillId="0" borderId="0" xfId="0" applyFont="1" applyAlignment="1">
      <alignment horizontal="center" vertical="center"/>
    </xf>
    <xf numFmtId="185" fontId="56" fillId="2" borderId="10" xfId="0" applyNumberFormat="1" applyFont="1" applyFill="1" applyBorder="1" applyAlignment="1">
      <alignment horizontal="center"/>
    </xf>
    <xf numFmtId="2" fontId="56" fillId="2" borderId="10" xfId="0" applyNumberFormat="1" applyFont="1" applyFill="1" applyBorder="1" applyAlignment="1">
      <alignment horizontal="center" vertical="center"/>
    </xf>
    <xf numFmtId="0" fontId="4" fillId="0" borderId="0" xfId="0" applyFont="1" applyAlignment="1">
      <alignment vertical="center" wrapText="1"/>
    </xf>
    <xf numFmtId="0" fontId="56" fillId="0" borderId="10" xfId="0" applyFont="1" applyFill="1" applyBorder="1" applyAlignment="1">
      <alignment horizontal="left" vertical="center" wrapText="1"/>
    </xf>
    <xf numFmtId="0" fontId="64" fillId="0" borderId="10" xfId="0" applyFont="1" applyBorder="1" applyAlignment="1">
      <alignment horizontal="center" vertical="center" wrapText="1"/>
    </xf>
    <xf numFmtId="0" fontId="4" fillId="0" borderId="10" xfId="0" applyFont="1" applyBorder="1" applyAlignment="1">
      <alignment vertical="center" wrapText="1"/>
    </xf>
    <xf numFmtId="0" fontId="57" fillId="10" borderId="10" xfId="0" applyFont="1" applyFill="1" applyBorder="1" applyAlignment="1">
      <alignment horizontal="left" vertical="center" wrapText="1"/>
    </xf>
    <xf numFmtId="0" fontId="64" fillId="0" borderId="11" xfId="0" applyFont="1" applyBorder="1" applyAlignment="1">
      <alignment horizontal="center" vertical="center" wrapText="1"/>
    </xf>
    <xf numFmtId="0" fontId="64" fillId="0" borderId="13" xfId="0" applyFont="1" applyBorder="1" applyAlignment="1">
      <alignment horizontal="center" vertical="center" wrapText="1"/>
    </xf>
    <xf numFmtId="0" fontId="3" fillId="10" borderId="10" xfId="0" applyFont="1" applyFill="1" applyBorder="1" applyAlignment="1">
      <alignment horizontal="left" vertical="center" wrapText="1"/>
    </xf>
    <xf numFmtId="0" fontId="4" fillId="10" borderId="10" xfId="0" applyFont="1" applyFill="1" applyBorder="1" applyAlignment="1">
      <alignment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4" fillId="10" borderId="10" xfId="0" applyFont="1" applyFill="1" applyBorder="1" applyAlignment="1">
      <alignment horizontal="center" vertical="center" wrapText="1"/>
    </xf>
    <xf numFmtId="0" fontId="64" fillId="10" borderId="16" xfId="0" applyFont="1" applyFill="1" applyBorder="1" applyAlignment="1">
      <alignment horizontal="center" vertical="center" wrapText="1"/>
    </xf>
    <xf numFmtId="0" fontId="64" fillId="10"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4" fillId="37" borderId="10" xfId="0" applyFont="1" applyFill="1" applyBorder="1" applyAlignment="1">
      <alignment vertical="center" wrapText="1"/>
    </xf>
    <xf numFmtId="0" fontId="64" fillId="37" borderId="10" xfId="0" applyFont="1" applyFill="1" applyBorder="1" applyAlignment="1">
      <alignment horizontal="left" vertical="center" wrapText="1"/>
    </xf>
    <xf numFmtId="0" fontId="64" fillId="37" borderId="16" xfId="0" applyFont="1" applyFill="1" applyBorder="1" applyAlignment="1">
      <alignment horizontal="left" vertical="center" wrapText="1"/>
    </xf>
    <xf numFmtId="1" fontId="4" fillId="2" borderId="11" xfId="0" applyNumberFormat="1" applyFont="1" applyFill="1" applyBorder="1" applyAlignment="1">
      <alignment horizontal="left" vertical="center" wrapText="1"/>
    </xf>
    <xf numFmtId="1" fontId="4" fillId="2" borderId="12" xfId="0" applyNumberFormat="1" applyFont="1" applyFill="1" applyBorder="1" applyAlignment="1">
      <alignment horizontal="left" vertical="center" wrapText="1"/>
    </xf>
    <xf numFmtId="1" fontId="4" fillId="2" borderId="13"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3" fillId="14" borderId="11" xfId="0" applyFont="1" applyFill="1" applyBorder="1" applyAlignment="1">
      <alignment horizontal="left" vertical="center" wrapText="1"/>
    </xf>
    <xf numFmtId="0" fontId="3" fillId="14" borderId="12" xfId="0" applyFont="1" applyFill="1" applyBorder="1" applyAlignment="1">
      <alignment horizontal="left" vertical="center" wrapText="1"/>
    </xf>
    <xf numFmtId="1" fontId="3" fillId="14" borderId="11" xfId="0" applyNumberFormat="1" applyFont="1" applyFill="1" applyBorder="1" applyAlignment="1">
      <alignment horizontal="left" vertical="center"/>
    </xf>
    <xf numFmtId="1" fontId="3" fillId="14" borderId="12" xfId="0" applyNumberFormat="1" applyFont="1" applyFill="1" applyBorder="1" applyAlignment="1">
      <alignment horizontal="left" vertical="center"/>
    </xf>
    <xf numFmtId="1" fontId="56" fillId="2" borderId="17" xfId="0" applyNumberFormat="1" applyFont="1" applyFill="1" applyBorder="1" applyAlignment="1">
      <alignment horizontal="left" vertical="center" wrapText="1"/>
    </xf>
    <xf numFmtId="1" fontId="56" fillId="2" borderId="18" xfId="0" applyNumberFormat="1" applyFont="1" applyFill="1" applyBorder="1" applyAlignment="1">
      <alignment horizontal="left" vertical="center" wrapText="1"/>
    </xf>
    <xf numFmtId="1" fontId="56" fillId="2" borderId="19" xfId="0" applyNumberFormat="1"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15" xfId="0" applyFont="1" applyFill="1" applyBorder="1" applyAlignment="1">
      <alignment horizontal="left" vertical="center" wrapText="1"/>
    </xf>
    <xf numFmtId="0" fontId="56" fillId="33" borderId="21" xfId="0" applyFont="1" applyFill="1" applyBorder="1" applyAlignment="1">
      <alignment horizontal="left" vertical="center" wrapText="1"/>
    </xf>
    <xf numFmtId="1" fontId="56" fillId="33" borderId="17" xfId="0" applyNumberFormat="1" applyFont="1" applyFill="1" applyBorder="1" applyAlignment="1">
      <alignment horizontal="left" vertical="center" wrapText="1"/>
    </xf>
    <xf numFmtId="1" fontId="56" fillId="33" borderId="18" xfId="0" applyNumberFormat="1" applyFont="1" applyFill="1" applyBorder="1" applyAlignment="1">
      <alignment horizontal="left" vertical="center" wrapText="1"/>
    </xf>
    <xf numFmtId="1" fontId="56" fillId="33" borderId="19" xfId="0" applyNumberFormat="1" applyFont="1" applyFill="1" applyBorder="1" applyAlignment="1">
      <alignment horizontal="left" vertical="center" wrapText="1"/>
    </xf>
    <xf numFmtId="0" fontId="57" fillId="8" borderId="11" xfId="0" applyFont="1" applyFill="1" applyBorder="1" applyAlignment="1">
      <alignment horizontal="left" vertical="center" wrapText="1"/>
    </xf>
    <xf numFmtId="0" fontId="57" fillId="8" borderId="12" xfId="0" applyFont="1" applyFill="1" applyBorder="1" applyAlignment="1">
      <alignment horizontal="left" vertical="center" wrapText="1"/>
    </xf>
    <xf numFmtId="0" fontId="57" fillId="8" borderId="13" xfId="0" applyFont="1" applyFill="1" applyBorder="1" applyAlignment="1">
      <alignment horizontal="left" vertical="center" wrapText="1"/>
    </xf>
    <xf numFmtId="1" fontId="57" fillId="8" borderId="11" xfId="0" applyNumberFormat="1" applyFont="1" applyFill="1" applyBorder="1" applyAlignment="1">
      <alignment horizontal="left" vertical="center"/>
    </xf>
    <xf numFmtId="1" fontId="57" fillId="8" borderId="12" xfId="0" applyNumberFormat="1" applyFont="1" applyFill="1" applyBorder="1" applyAlignment="1">
      <alignment horizontal="left" vertical="center"/>
    </xf>
    <xf numFmtId="1" fontId="57" fillId="8" borderId="13" xfId="0" applyNumberFormat="1" applyFont="1" applyFill="1" applyBorder="1" applyAlignment="1">
      <alignment horizontal="left" vertical="center"/>
    </xf>
    <xf numFmtId="0" fontId="56" fillId="2" borderId="20" xfId="0" applyFont="1" applyFill="1" applyBorder="1" applyAlignment="1">
      <alignment horizontal="left" vertical="center" wrapText="1"/>
    </xf>
    <xf numFmtId="0" fontId="56" fillId="2" borderId="15" xfId="0" applyFont="1" applyFill="1" applyBorder="1" applyAlignment="1">
      <alignment horizontal="left" vertical="center" wrapText="1"/>
    </xf>
    <xf numFmtId="0" fontId="56" fillId="2" borderId="21" xfId="0" applyFont="1" applyFill="1" applyBorder="1" applyAlignment="1">
      <alignment horizontal="left" vertical="center" wrapText="1"/>
    </xf>
    <xf numFmtId="1" fontId="56" fillId="2" borderId="10" xfId="0" applyNumberFormat="1" applyFont="1" applyFill="1" applyBorder="1" applyAlignment="1">
      <alignment horizontal="left" vertical="center" wrapText="1"/>
    </xf>
    <xf numFmtId="0" fontId="56" fillId="2" borderId="11" xfId="0" applyFont="1" applyFill="1" applyBorder="1" applyAlignment="1">
      <alignment horizontal="left" vertical="center" wrapText="1"/>
    </xf>
    <xf numFmtId="0" fontId="56" fillId="2" borderId="13" xfId="0" applyFont="1" applyFill="1" applyBorder="1" applyAlignment="1">
      <alignment horizontal="left" vertical="center" wrapText="1"/>
    </xf>
    <xf numFmtId="49" fontId="56" fillId="2" borderId="11" xfId="0" applyNumberFormat="1" applyFont="1" applyFill="1" applyBorder="1" applyAlignment="1">
      <alignment horizontal="left" vertical="center"/>
    </xf>
    <xf numFmtId="49" fontId="56" fillId="2" borderId="13" xfId="0" applyNumberFormat="1" applyFont="1" applyFill="1" applyBorder="1" applyAlignment="1">
      <alignment horizontal="left" vertical="center"/>
    </xf>
    <xf numFmtId="0" fontId="57" fillId="14" borderId="11" xfId="0" applyFont="1" applyFill="1" applyBorder="1" applyAlignment="1">
      <alignment horizontal="left" vertical="center" wrapText="1"/>
    </xf>
    <xf numFmtId="0" fontId="57" fillId="14" borderId="13" xfId="0" applyFont="1" applyFill="1" applyBorder="1" applyAlignment="1">
      <alignment horizontal="left" vertical="center" wrapText="1"/>
    </xf>
    <xf numFmtId="49" fontId="57" fillId="14" borderId="11" xfId="0" applyNumberFormat="1" applyFont="1" applyFill="1" applyBorder="1" applyAlignment="1">
      <alignment horizontal="left" vertical="center"/>
    </xf>
    <xf numFmtId="49" fontId="57" fillId="14" borderId="13" xfId="0" applyNumberFormat="1" applyFont="1" applyFill="1" applyBorder="1" applyAlignment="1">
      <alignment horizontal="left" vertical="center"/>
    </xf>
    <xf numFmtId="49" fontId="56" fillId="2" borderId="11" xfId="0" applyNumberFormat="1" applyFont="1" applyFill="1" applyBorder="1" applyAlignment="1">
      <alignment horizontal="left" vertical="center" wrapText="1"/>
    </xf>
    <xf numFmtId="49" fontId="56" fillId="2" borderId="12" xfId="0" applyNumberFormat="1" applyFont="1" applyFill="1" applyBorder="1" applyAlignment="1">
      <alignment horizontal="left" vertical="center" wrapText="1"/>
    </xf>
    <xf numFmtId="49" fontId="56" fillId="2" borderId="13" xfId="0" applyNumberFormat="1" applyFont="1" applyFill="1" applyBorder="1" applyAlignment="1">
      <alignment horizontal="left" vertical="center" wrapText="1"/>
    </xf>
    <xf numFmtId="0" fontId="56" fillId="2" borderId="12" xfId="0" applyFont="1" applyFill="1" applyBorder="1" applyAlignment="1">
      <alignment horizontal="left" vertical="center" wrapText="1"/>
    </xf>
    <xf numFmtId="1" fontId="56" fillId="33" borderId="11" xfId="0" applyNumberFormat="1" applyFont="1" applyFill="1" applyBorder="1" applyAlignment="1">
      <alignment horizontal="left" vertical="center" wrapText="1"/>
    </xf>
    <xf numFmtId="1" fontId="56" fillId="33" borderId="12" xfId="0" applyNumberFormat="1" applyFont="1" applyFill="1" applyBorder="1" applyAlignment="1">
      <alignment horizontal="left" vertical="center" wrapText="1"/>
    </xf>
    <xf numFmtId="1" fontId="56" fillId="33" borderId="13" xfId="0" applyNumberFormat="1" applyFont="1" applyFill="1" applyBorder="1" applyAlignment="1">
      <alignment horizontal="left" vertical="center" wrapText="1"/>
    </xf>
    <xf numFmtId="0" fontId="56" fillId="33" borderId="11" xfId="0" applyFont="1" applyFill="1" applyBorder="1" applyAlignment="1">
      <alignment horizontal="left" vertical="center" wrapText="1"/>
    </xf>
    <xf numFmtId="0" fontId="56" fillId="33" borderId="12" xfId="0" applyFont="1" applyFill="1" applyBorder="1" applyAlignment="1">
      <alignment horizontal="left" vertical="center" wrapText="1"/>
    </xf>
    <xf numFmtId="0" fontId="56" fillId="33" borderId="13" xfId="0" applyFont="1" applyFill="1" applyBorder="1" applyAlignment="1">
      <alignment horizontal="left" vertical="center" wrapText="1"/>
    </xf>
    <xf numFmtId="0" fontId="57" fillId="14" borderId="12" xfId="0" applyFont="1" applyFill="1" applyBorder="1" applyAlignment="1">
      <alignment horizontal="left" vertical="center" wrapText="1"/>
    </xf>
    <xf numFmtId="1" fontId="57" fillId="14" borderId="11" xfId="0" applyNumberFormat="1" applyFont="1" applyFill="1" applyBorder="1" applyAlignment="1">
      <alignment horizontal="left" vertical="center"/>
    </xf>
    <xf numFmtId="1" fontId="57" fillId="14" borderId="12" xfId="0" applyNumberFormat="1" applyFont="1" applyFill="1" applyBorder="1" applyAlignment="1">
      <alignment horizontal="left" vertical="center"/>
    </xf>
    <xf numFmtId="1" fontId="57" fillId="14" borderId="13" xfId="0" applyNumberFormat="1" applyFont="1" applyFill="1" applyBorder="1" applyAlignment="1">
      <alignment horizontal="left" vertical="center"/>
    </xf>
    <xf numFmtId="1" fontId="56" fillId="2" borderId="11" xfId="0" applyNumberFormat="1" applyFont="1" applyFill="1" applyBorder="1" applyAlignment="1">
      <alignment horizontal="left" vertical="center" wrapText="1"/>
    </xf>
    <xf numFmtId="1" fontId="56" fillId="2" borderId="12" xfId="0" applyNumberFormat="1" applyFont="1" applyFill="1" applyBorder="1" applyAlignment="1">
      <alignment horizontal="left" vertical="center" wrapText="1"/>
    </xf>
    <xf numFmtId="1" fontId="56" fillId="2" borderId="13" xfId="0" applyNumberFormat="1"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allaad 2" xfId="58"/>
    <cellStyle name="Normaallaad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annes\AppData\Local\Microsoft\Windows\Temporary%20Internet%20Files\Content.IE5\3UPL9I2H\eh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otsiaalministeerium.ee\dfs\Avalik\Heaolu%20arengukava%202016-2023\AK\juhtkond_november\Heaolu_rakenduspla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eesmärk"/>
      <sheetName val="2. eesmärk"/>
      <sheetName val="3. eesmärk"/>
      <sheetName val="Lühendid"/>
    </sheetNames>
    <sheetDataSet>
      <sheetData sheetId="1">
        <row r="6">
          <cell r="J6">
            <v>25000</v>
          </cell>
        </row>
        <row r="25">
          <cell r="L25">
            <v>30000</v>
          </cell>
          <cell r="M25">
            <v>15000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etmete jaotus"/>
      <sheetName val="AE1"/>
      <sheetName val="AE2"/>
      <sheetName val="AE3"/>
      <sheetName val="AE4"/>
    </sheetNames>
    <sheetDataSet>
      <sheetData sheetId="1">
        <row r="32">
          <cell r="F32">
            <v>13860808</v>
          </cell>
          <cell r="G32">
            <v>29373474</v>
          </cell>
          <cell r="H32">
            <v>32374771</v>
          </cell>
          <cell r="I32">
            <v>36731399</v>
          </cell>
          <cell r="J32">
            <v>112340452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 sqref="A1"/>
    </sheetView>
  </sheetViews>
  <sheetFormatPr defaultColWidth="11.421875" defaultRowHeight="15"/>
  <cols>
    <col min="1" max="1" width="32.140625" style="161" customWidth="1"/>
    <col min="2" max="2" width="43.421875" style="165" customWidth="1"/>
    <col min="3" max="3" width="9.421875" style="107" customWidth="1"/>
    <col min="4" max="4" width="11.7109375" style="108" bestFit="1" customWidth="1"/>
    <col min="5" max="8" width="11.421875" style="108" customWidth="1"/>
    <col min="9" max="9" width="36.421875" style="109" customWidth="1"/>
    <col min="10" max="16384" width="11.421875" style="31" customWidth="1"/>
  </cols>
  <sheetData>
    <row r="1" spans="1:9" s="106" customFormat="1" ht="38.25">
      <c r="A1" s="98" t="s">
        <v>33</v>
      </c>
      <c r="B1" s="166" t="s">
        <v>377</v>
      </c>
      <c r="C1" s="97" t="s">
        <v>380</v>
      </c>
      <c r="D1" s="158" t="s">
        <v>381</v>
      </c>
      <c r="E1" s="159">
        <v>2016</v>
      </c>
      <c r="F1" s="159">
        <v>2017</v>
      </c>
      <c r="G1" s="159">
        <v>2018</v>
      </c>
      <c r="H1" s="159">
        <v>2019</v>
      </c>
      <c r="I1" s="97" t="s">
        <v>382</v>
      </c>
    </row>
    <row r="2" spans="1:9" ht="15" customHeight="1">
      <c r="A2" s="339" t="s">
        <v>383</v>
      </c>
      <c r="B2" s="340" t="s">
        <v>622</v>
      </c>
      <c r="C2" s="99" t="s">
        <v>384</v>
      </c>
      <c r="D2" s="174" t="s">
        <v>933</v>
      </c>
      <c r="E2" s="175">
        <v>78.1</v>
      </c>
      <c r="F2" s="175">
        <v>78.2</v>
      </c>
      <c r="G2" s="175">
        <v>78.3</v>
      </c>
      <c r="H2" s="174">
        <v>78.4</v>
      </c>
      <c r="I2" s="341" t="s">
        <v>385</v>
      </c>
    </row>
    <row r="3" spans="1:9" ht="12.75">
      <c r="A3" s="339"/>
      <c r="B3" s="340"/>
      <c r="C3" s="99" t="s">
        <v>386</v>
      </c>
      <c r="D3" s="174" t="s">
        <v>552</v>
      </c>
      <c r="E3" s="175">
        <v>71.6</v>
      </c>
      <c r="F3" s="294">
        <v>72.1</v>
      </c>
      <c r="G3" s="294">
        <v>72.6</v>
      </c>
      <c r="H3" s="295">
        <v>73.1</v>
      </c>
      <c r="I3" s="341"/>
    </row>
    <row r="4" spans="1:9" ht="12.75">
      <c r="A4" s="339"/>
      <c r="B4" s="340"/>
      <c r="C4" s="99" t="s">
        <v>387</v>
      </c>
      <c r="D4" s="174" t="s">
        <v>934</v>
      </c>
      <c r="E4" s="293">
        <v>74.8</v>
      </c>
      <c r="F4" s="298">
        <v>75.1</v>
      </c>
      <c r="G4" s="298">
        <v>75.4</v>
      </c>
      <c r="H4" s="298">
        <v>75.7</v>
      </c>
      <c r="I4" s="342"/>
    </row>
    <row r="5" spans="1:9" ht="12.75">
      <c r="A5" s="339"/>
      <c r="B5" s="340" t="s">
        <v>623</v>
      </c>
      <c r="C5" s="99" t="s">
        <v>384</v>
      </c>
      <c r="D5" s="174" t="s">
        <v>553</v>
      </c>
      <c r="E5" s="176">
        <v>37.53580540440001</v>
      </c>
      <c r="F5" s="296">
        <v>37.64841282061321</v>
      </c>
      <c r="G5" s="296">
        <v>37.76135805907505</v>
      </c>
      <c r="H5" s="297">
        <v>37.9</v>
      </c>
      <c r="I5" s="341" t="s">
        <v>388</v>
      </c>
    </row>
    <row r="6" spans="1:9" ht="12.75">
      <c r="A6" s="339"/>
      <c r="B6" s="340"/>
      <c r="C6" s="99" t="s">
        <v>386</v>
      </c>
      <c r="D6" s="174" t="s">
        <v>554</v>
      </c>
      <c r="E6" s="176">
        <v>36.339689475</v>
      </c>
      <c r="F6" s="176">
        <v>36.521387922375</v>
      </c>
      <c r="G6" s="176">
        <v>36.70399486198687</v>
      </c>
      <c r="H6" s="174">
        <v>36.9</v>
      </c>
      <c r="I6" s="341"/>
    </row>
    <row r="7" spans="1:9" ht="12.75">
      <c r="A7" s="339"/>
      <c r="B7" s="340"/>
      <c r="C7" s="99" t="s">
        <v>387</v>
      </c>
      <c r="D7" s="174" t="s">
        <v>935</v>
      </c>
      <c r="E7" s="176">
        <v>36.939754336</v>
      </c>
      <c r="F7" s="176">
        <v>37.087513353344</v>
      </c>
      <c r="G7" s="176">
        <v>37.235863406757375</v>
      </c>
      <c r="H7" s="174">
        <v>37.4</v>
      </c>
      <c r="I7" s="341"/>
    </row>
    <row r="8" spans="1:9" ht="51">
      <c r="A8" s="339"/>
      <c r="B8" s="162" t="s">
        <v>624</v>
      </c>
      <c r="C8" s="99"/>
      <c r="D8" s="174" t="s">
        <v>555</v>
      </c>
      <c r="E8" s="294" t="s">
        <v>556</v>
      </c>
      <c r="F8" s="294" t="s">
        <v>557</v>
      </c>
      <c r="G8" s="294" t="s">
        <v>558</v>
      </c>
      <c r="H8" s="295">
        <v>18.5</v>
      </c>
      <c r="I8" s="156" t="s">
        <v>389</v>
      </c>
    </row>
    <row r="9" spans="1:9" ht="36" customHeight="1">
      <c r="A9" s="339"/>
      <c r="B9" s="340" t="s">
        <v>625</v>
      </c>
      <c r="C9" s="99" t="s">
        <v>384</v>
      </c>
      <c r="D9" s="299" t="s">
        <v>559</v>
      </c>
      <c r="E9" s="175">
        <v>7.1</v>
      </c>
      <c r="F9" s="175">
        <v>7</v>
      </c>
      <c r="G9" s="175">
        <v>7</v>
      </c>
      <c r="H9" s="175">
        <v>6.8</v>
      </c>
      <c r="I9" s="342" t="s">
        <v>390</v>
      </c>
    </row>
    <row r="10" spans="1:9" ht="36" customHeight="1">
      <c r="A10" s="339"/>
      <c r="B10" s="340"/>
      <c r="C10" s="99" t="s">
        <v>386</v>
      </c>
      <c r="D10" s="299" t="s">
        <v>560</v>
      </c>
      <c r="E10" s="301">
        <v>5.5</v>
      </c>
      <c r="F10" s="301">
        <v>5.5</v>
      </c>
      <c r="G10" s="301">
        <v>5.4</v>
      </c>
      <c r="H10" s="301">
        <v>5.2</v>
      </c>
      <c r="I10" s="342"/>
    </row>
    <row r="11" spans="1:9" ht="36" customHeight="1">
      <c r="A11" s="339"/>
      <c r="B11" s="340"/>
      <c r="C11" s="99" t="s">
        <v>387</v>
      </c>
      <c r="D11" s="299" t="s">
        <v>561</v>
      </c>
      <c r="E11" s="302">
        <v>6.8</v>
      </c>
      <c r="F11" s="302">
        <v>6.2</v>
      </c>
      <c r="G11" s="302">
        <v>6.1</v>
      </c>
      <c r="H11" s="303">
        <v>5.9</v>
      </c>
      <c r="I11" s="341"/>
    </row>
    <row r="12" spans="1:9" ht="33" customHeight="1">
      <c r="A12" s="339"/>
      <c r="B12" s="340" t="s">
        <v>626</v>
      </c>
      <c r="C12" s="99" t="s">
        <v>384</v>
      </c>
      <c r="D12" s="299" t="s">
        <v>562</v>
      </c>
      <c r="E12" s="304">
        <v>15.9</v>
      </c>
      <c r="F12" s="304">
        <v>15.7</v>
      </c>
      <c r="G12" s="304">
        <v>15.5</v>
      </c>
      <c r="H12" s="304">
        <v>15.3</v>
      </c>
      <c r="I12" s="342" t="s">
        <v>391</v>
      </c>
    </row>
    <row r="13" spans="1:9" ht="33" customHeight="1">
      <c r="A13" s="339"/>
      <c r="B13" s="340"/>
      <c r="C13" s="99" t="s">
        <v>386</v>
      </c>
      <c r="D13" s="299" t="s">
        <v>563</v>
      </c>
      <c r="E13" s="304">
        <v>17</v>
      </c>
      <c r="F13" s="304">
        <v>16.7</v>
      </c>
      <c r="G13" s="304">
        <v>16.3</v>
      </c>
      <c r="H13" s="304">
        <v>15.7</v>
      </c>
      <c r="I13" s="342"/>
    </row>
    <row r="14" spans="1:9" ht="33" customHeight="1">
      <c r="A14" s="339"/>
      <c r="B14" s="340"/>
      <c r="C14" s="99" t="s">
        <v>387</v>
      </c>
      <c r="D14" s="299" t="s">
        <v>564</v>
      </c>
      <c r="E14" s="300">
        <v>16.5</v>
      </c>
      <c r="F14" s="300">
        <v>16.2</v>
      </c>
      <c r="G14" s="300">
        <v>15.9</v>
      </c>
      <c r="H14" s="300">
        <v>15.5</v>
      </c>
      <c r="I14" s="342"/>
    </row>
    <row r="15" spans="1:9" s="3" customFormat="1" ht="29.25" customHeight="1">
      <c r="A15" s="328" t="s">
        <v>62</v>
      </c>
      <c r="B15" s="332" t="s">
        <v>627</v>
      </c>
      <c r="C15" s="167" t="s">
        <v>384</v>
      </c>
      <c r="D15" s="177" t="s">
        <v>565</v>
      </c>
      <c r="E15" s="305">
        <v>78.9</v>
      </c>
      <c r="F15" s="305">
        <v>79.2</v>
      </c>
      <c r="G15" s="305">
        <v>79.3</v>
      </c>
      <c r="H15" s="305">
        <v>79.4</v>
      </c>
      <c r="I15" s="338" t="s">
        <v>392</v>
      </c>
    </row>
    <row r="16" spans="1:9" s="3" customFormat="1" ht="29.25" customHeight="1">
      <c r="A16" s="328"/>
      <c r="B16" s="332"/>
      <c r="C16" s="167" t="s">
        <v>386</v>
      </c>
      <c r="D16" s="177" t="s">
        <v>566</v>
      </c>
      <c r="E16" s="290">
        <v>71.7</v>
      </c>
      <c r="F16" s="290">
        <v>72.1</v>
      </c>
      <c r="G16" s="290">
        <v>72.3</v>
      </c>
      <c r="H16" s="290">
        <v>72.6</v>
      </c>
      <c r="I16" s="338"/>
    </row>
    <row r="17" spans="1:9" s="3" customFormat="1" ht="29.25" customHeight="1">
      <c r="A17" s="328"/>
      <c r="B17" s="332"/>
      <c r="C17" s="167" t="s">
        <v>387</v>
      </c>
      <c r="D17" s="177" t="s">
        <v>567</v>
      </c>
      <c r="E17" s="290">
        <v>75.3</v>
      </c>
      <c r="F17" s="290">
        <v>75.6</v>
      </c>
      <c r="G17" s="290">
        <v>75.8</v>
      </c>
      <c r="H17" s="290">
        <v>76</v>
      </c>
      <c r="I17" s="338"/>
    </row>
    <row r="18" spans="1:9" s="3" customFormat="1" ht="21" customHeight="1">
      <c r="A18" s="333" t="s">
        <v>36</v>
      </c>
      <c r="B18" s="327" t="s">
        <v>628</v>
      </c>
      <c r="C18" s="100" t="s">
        <v>384</v>
      </c>
      <c r="D18" s="179" t="s">
        <v>568</v>
      </c>
      <c r="E18" s="180">
        <v>13.8</v>
      </c>
      <c r="F18" s="180">
        <v>13.6</v>
      </c>
      <c r="G18" s="180">
        <v>13.2</v>
      </c>
      <c r="H18" s="180">
        <v>12.6</v>
      </c>
      <c r="I18" s="326" t="s">
        <v>393</v>
      </c>
    </row>
    <row r="19" spans="1:9" s="3" customFormat="1" ht="21" customHeight="1">
      <c r="A19" s="334"/>
      <c r="B19" s="327"/>
      <c r="C19" s="100" t="s">
        <v>386</v>
      </c>
      <c r="D19" s="179" t="s">
        <v>569</v>
      </c>
      <c r="E19" s="180">
        <v>11</v>
      </c>
      <c r="F19" s="180">
        <v>10.5</v>
      </c>
      <c r="G19" s="180">
        <v>10</v>
      </c>
      <c r="H19" s="180">
        <v>9.5</v>
      </c>
      <c r="I19" s="326"/>
    </row>
    <row r="20" spans="1:9" ht="21" customHeight="1">
      <c r="A20" s="334"/>
      <c r="B20" s="327"/>
      <c r="C20" s="100" t="s">
        <v>387</v>
      </c>
      <c r="D20" s="179" t="s">
        <v>570</v>
      </c>
      <c r="E20" s="180">
        <v>12.8</v>
      </c>
      <c r="F20" s="180">
        <v>12.4</v>
      </c>
      <c r="G20" s="180">
        <v>11.6</v>
      </c>
      <c r="H20" s="180">
        <v>10.8</v>
      </c>
      <c r="I20" s="326"/>
    </row>
    <row r="21" spans="1:9" ht="12.75" customHeight="1">
      <c r="A21" s="334"/>
      <c r="B21" s="327" t="s">
        <v>629</v>
      </c>
      <c r="C21" s="100" t="s">
        <v>384</v>
      </c>
      <c r="D21" s="179" t="s">
        <v>571</v>
      </c>
      <c r="E21" s="180">
        <v>63.4</v>
      </c>
      <c r="F21" s="180">
        <v>63.8</v>
      </c>
      <c r="G21" s="180">
        <v>64.2</v>
      </c>
      <c r="H21" s="180">
        <v>64.5</v>
      </c>
      <c r="I21" s="326" t="s">
        <v>394</v>
      </c>
    </row>
    <row r="22" spans="1:9" ht="12.75" customHeight="1">
      <c r="A22" s="334"/>
      <c r="B22" s="327"/>
      <c r="C22" s="100" t="s">
        <v>386</v>
      </c>
      <c r="D22" s="179" t="s">
        <v>572</v>
      </c>
      <c r="E22" s="180">
        <v>65.4</v>
      </c>
      <c r="F22" s="180">
        <v>65.8</v>
      </c>
      <c r="G22" s="180">
        <v>66.2</v>
      </c>
      <c r="H22" s="180">
        <v>66.5</v>
      </c>
      <c r="I22" s="326"/>
    </row>
    <row r="23" spans="1:9" ht="12.75">
      <c r="A23" s="334"/>
      <c r="B23" s="327"/>
      <c r="C23" s="100" t="s">
        <v>387</v>
      </c>
      <c r="D23" s="179" t="s">
        <v>573</v>
      </c>
      <c r="E23" s="180">
        <v>64.5</v>
      </c>
      <c r="F23" s="180">
        <v>64.9</v>
      </c>
      <c r="G23" s="180">
        <v>65.3</v>
      </c>
      <c r="H23" s="180">
        <v>65.6</v>
      </c>
      <c r="I23" s="326"/>
    </row>
    <row r="24" spans="1:9" ht="20.25" customHeight="1">
      <c r="A24" s="334"/>
      <c r="B24" s="327" t="s">
        <v>630</v>
      </c>
      <c r="C24" s="100" t="s">
        <v>384</v>
      </c>
      <c r="D24" s="179" t="s">
        <v>574</v>
      </c>
      <c r="E24" s="181">
        <v>3.2</v>
      </c>
      <c r="F24" s="181">
        <v>3</v>
      </c>
      <c r="G24" s="181">
        <v>3</v>
      </c>
      <c r="H24" s="181">
        <v>2.8</v>
      </c>
      <c r="I24" s="326" t="s">
        <v>395</v>
      </c>
    </row>
    <row r="25" spans="1:9" ht="20.25" customHeight="1">
      <c r="A25" s="334"/>
      <c r="B25" s="327"/>
      <c r="C25" s="100" t="s">
        <v>386</v>
      </c>
      <c r="D25" s="179" t="s">
        <v>575</v>
      </c>
      <c r="E25" s="181">
        <v>2.5</v>
      </c>
      <c r="F25" s="181">
        <v>2.4</v>
      </c>
      <c r="G25" s="181">
        <v>2.4</v>
      </c>
      <c r="H25" s="181">
        <v>2.3</v>
      </c>
      <c r="I25" s="326"/>
    </row>
    <row r="26" spans="1:9" ht="24.75" customHeight="1">
      <c r="A26" s="334"/>
      <c r="B26" s="327"/>
      <c r="C26" s="100" t="s">
        <v>387</v>
      </c>
      <c r="D26" s="179" t="s">
        <v>576</v>
      </c>
      <c r="E26" s="181">
        <v>2.8</v>
      </c>
      <c r="F26" s="181">
        <v>2.7</v>
      </c>
      <c r="G26" s="181">
        <v>2.7</v>
      </c>
      <c r="H26" s="181">
        <v>2.6</v>
      </c>
      <c r="I26" s="326"/>
    </row>
    <row r="27" spans="1:9" ht="61.5" customHeight="1">
      <c r="A27" s="334"/>
      <c r="B27" s="163" t="s">
        <v>577</v>
      </c>
      <c r="C27" s="100" t="s">
        <v>957</v>
      </c>
      <c r="D27" s="179" t="s">
        <v>579</v>
      </c>
      <c r="E27" s="180">
        <v>63.14999999999999</v>
      </c>
      <c r="F27" s="182">
        <v>63.2</v>
      </c>
      <c r="G27" s="180">
        <v>63.333333333333336</v>
      </c>
      <c r="H27" s="180">
        <v>63.46666666666667</v>
      </c>
      <c r="I27" s="329" t="s">
        <v>581</v>
      </c>
    </row>
    <row r="28" spans="1:9" ht="61.5" customHeight="1">
      <c r="A28" s="334"/>
      <c r="B28" s="119" t="s">
        <v>986</v>
      </c>
      <c r="C28" s="100" t="s">
        <v>578</v>
      </c>
      <c r="D28" s="179" t="s">
        <v>580</v>
      </c>
      <c r="E28" s="180">
        <v>60.975</v>
      </c>
      <c r="F28" s="182">
        <v>61.2</v>
      </c>
      <c r="G28" s="180">
        <v>61.5</v>
      </c>
      <c r="H28" s="180">
        <v>61.8</v>
      </c>
      <c r="I28" s="330"/>
    </row>
    <row r="29" spans="1:9" ht="61.5" customHeight="1">
      <c r="A29" s="335"/>
      <c r="B29" s="119" t="s">
        <v>987</v>
      </c>
      <c r="C29" s="100" t="s">
        <v>988</v>
      </c>
      <c r="D29" s="319" t="s">
        <v>989</v>
      </c>
      <c r="E29" s="320">
        <v>1.75</v>
      </c>
      <c r="F29" s="321">
        <v>1.75</v>
      </c>
      <c r="G29" s="319">
        <v>1.7</v>
      </c>
      <c r="H29" s="320">
        <v>1.63</v>
      </c>
      <c r="I29" s="311" t="s">
        <v>990</v>
      </c>
    </row>
    <row r="30" spans="1:9" ht="56.25">
      <c r="A30" s="325" t="s">
        <v>913</v>
      </c>
      <c r="B30" s="119" t="s">
        <v>631</v>
      </c>
      <c r="C30" s="101"/>
      <c r="D30" s="172" t="s">
        <v>582</v>
      </c>
      <c r="E30" s="181" t="s">
        <v>583</v>
      </c>
      <c r="F30" s="181" t="s">
        <v>584</v>
      </c>
      <c r="G30" s="181" t="s">
        <v>585</v>
      </c>
      <c r="H30" s="181" t="s">
        <v>586</v>
      </c>
      <c r="I30" s="102" t="s">
        <v>396</v>
      </c>
    </row>
    <row r="31" spans="1:9" ht="78.75">
      <c r="A31" s="325"/>
      <c r="B31" s="93" t="s">
        <v>947</v>
      </c>
      <c r="C31" s="103"/>
      <c r="D31" s="183" t="s">
        <v>587</v>
      </c>
      <c r="E31" s="182">
        <v>26.6</v>
      </c>
      <c r="F31" s="182">
        <v>26.4</v>
      </c>
      <c r="G31" s="182">
        <v>26.2</v>
      </c>
      <c r="H31" s="182">
        <v>26</v>
      </c>
      <c r="I31" s="102" t="s">
        <v>397</v>
      </c>
    </row>
    <row r="32" spans="1:9" ht="18.75" customHeight="1">
      <c r="A32" s="331" t="s">
        <v>914</v>
      </c>
      <c r="B32" s="332" t="s">
        <v>521</v>
      </c>
      <c r="C32" s="167" t="s">
        <v>398</v>
      </c>
      <c r="D32" s="177" t="s">
        <v>588</v>
      </c>
      <c r="E32" s="184">
        <v>7.450000000000001</v>
      </c>
      <c r="F32" s="184">
        <v>7.250000000000001</v>
      </c>
      <c r="G32" s="184">
        <v>7.150000000000001</v>
      </c>
      <c r="H32" s="184">
        <v>7.150000000000001</v>
      </c>
      <c r="I32" s="336" t="s">
        <v>399</v>
      </c>
    </row>
    <row r="33" spans="1:9" ht="18.75" customHeight="1">
      <c r="A33" s="331"/>
      <c r="B33" s="332"/>
      <c r="C33" s="167" t="s">
        <v>400</v>
      </c>
      <c r="D33" s="177" t="s">
        <v>589</v>
      </c>
      <c r="E33" s="184">
        <v>7.1000000000000005</v>
      </c>
      <c r="F33" s="184">
        <v>6.9</v>
      </c>
      <c r="G33" s="184">
        <v>6.800000000000001</v>
      </c>
      <c r="H33" s="184">
        <v>6.800000000000001</v>
      </c>
      <c r="I33" s="336"/>
    </row>
    <row r="34" spans="1:10" ht="18.75" customHeight="1">
      <c r="A34" s="331"/>
      <c r="B34" s="332"/>
      <c r="C34" s="168" t="s">
        <v>401</v>
      </c>
      <c r="D34" s="177" t="s">
        <v>590</v>
      </c>
      <c r="E34" s="184">
        <v>7.3</v>
      </c>
      <c r="F34" s="184">
        <v>7.1</v>
      </c>
      <c r="G34" s="184">
        <v>7</v>
      </c>
      <c r="H34" s="184">
        <v>7</v>
      </c>
      <c r="I34" s="336"/>
      <c r="J34" s="31" t="s">
        <v>165</v>
      </c>
    </row>
    <row r="35" spans="1:9" ht="18.75" customHeight="1">
      <c r="A35" s="331"/>
      <c r="B35" s="332"/>
      <c r="C35" s="168" t="s">
        <v>402</v>
      </c>
      <c r="D35" s="177" t="s">
        <v>589</v>
      </c>
      <c r="E35" s="289">
        <v>9.2</v>
      </c>
      <c r="F35" s="289">
        <v>9</v>
      </c>
      <c r="G35" s="289">
        <v>8.9</v>
      </c>
      <c r="H35" s="289">
        <v>8.8</v>
      </c>
      <c r="I35" s="337"/>
    </row>
    <row r="36" spans="1:9" ht="18.75" customHeight="1">
      <c r="A36" s="331"/>
      <c r="B36" s="332"/>
      <c r="C36" s="168" t="s">
        <v>403</v>
      </c>
      <c r="D36" s="177" t="s">
        <v>591</v>
      </c>
      <c r="E36" s="288">
        <v>7.75</v>
      </c>
      <c r="F36" s="288">
        <v>7.550000000000001</v>
      </c>
      <c r="G36" s="288">
        <v>7.449999999999999</v>
      </c>
      <c r="H36" s="288">
        <v>7.35</v>
      </c>
      <c r="I36" s="336"/>
    </row>
    <row r="37" spans="1:9" ht="18.75" customHeight="1">
      <c r="A37" s="331"/>
      <c r="B37" s="332"/>
      <c r="C37" s="168" t="s">
        <v>404</v>
      </c>
      <c r="D37" s="177" t="s">
        <v>592</v>
      </c>
      <c r="E37" s="184">
        <v>8.5</v>
      </c>
      <c r="F37" s="184">
        <v>8.3</v>
      </c>
      <c r="G37" s="184">
        <v>8.2</v>
      </c>
      <c r="H37" s="184">
        <v>8.1</v>
      </c>
      <c r="I37" s="336"/>
    </row>
    <row r="38" spans="1:9" ht="18.75" customHeight="1">
      <c r="A38" s="331"/>
      <c r="B38" s="332"/>
      <c r="C38" s="167" t="s">
        <v>405</v>
      </c>
      <c r="D38" s="177" t="s">
        <v>593</v>
      </c>
      <c r="E38" s="184">
        <v>1.9</v>
      </c>
      <c r="F38" s="184">
        <v>1.5</v>
      </c>
      <c r="G38" s="184">
        <v>1.2</v>
      </c>
      <c r="H38" s="184">
        <v>1.1</v>
      </c>
      <c r="I38" s="336"/>
    </row>
    <row r="39" spans="1:9" ht="39" customHeight="1">
      <c r="A39" s="331"/>
      <c r="B39" s="332" t="s">
        <v>406</v>
      </c>
      <c r="C39" s="167" t="s">
        <v>384</v>
      </c>
      <c r="D39" s="177" t="s">
        <v>594</v>
      </c>
      <c r="E39" s="178">
        <v>5.1</v>
      </c>
      <c r="F39" s="184">
        <v>5</v>
      </c>
      <c r="G39" s="178">
        <v>4.9</v>
      </c>
      <c r="H39" s="178">
        <v>4.9</v>
      </c>
      <c r="I39" s="336" t="s">
        <v>407</v>
      </c>
    </row>
    <row r="40" spans="1:9" ht="39" customHeight="1">
      <c r="A40" s="331"/>
      <c r="B40" s="332"/>
      <c r="C40" s="167" t="s">
        <v>386</v>
      </c>
      <c r="D40" s="177" t="s">
        <v>594</v>
      </c>
      <c r="E40" s="178">
        <v>5.1</v>
      </c>
      <c r="F40" s="184">
        <v>5</v>
      </c>
      <c r="G40" s="178">
        <v>4.9</v>
      </c>
      <c r="H40" s="178">
        <v>4.9</v>
      </c>
      <c r="I40" s="336"/>
    </row>
    <row r="41" spans="1:9" ht="39" customHeight="1">
      <c r="A41" s="331"/>
      <c r="B41" s="332"/>
      <c r="C41" s="167" t="s">
        <v>387</v>
      </c>
      <c r="D41" s="177" t="s">
        <v>594</v>
      </c>
      <c r="E41" s="178">
        <v>5.1</v>
      </c>
      <c r="F41" s="184">
        <v>5</v>
      </c>
      <c r="G41" s="178">
        <v>4.9</v>
      </c>
      <c r="H41" s="178">
        <v>4.9</v>
      </c>
      <c r="I41" s="336"/>
    </row>
    <row r="42" spans="1:9" ht="26.25" customHeight="1">
      <c r="A42" s="325" t="s">
        <v>57</v>
      </c>
      <c r="B42" s="327" t="s">
        <v>632</v>
      </c>
      <c r="C42" s="103" t="s">
        <v>384</v>
      </c>
      <c r="D42" s="183" t="s">
        <v>595</v>
      </c>
      <c r="E42" s="180">
        <v>5.284558745541123</v>
      </c>
      <c r="F42" s="180">
        <v>5.216370890759947</v>
      </c>
      <c r="G42" s="180">
        <v>5.181825388172133</v>
      </c>
      <c r="H42" s="180">
        <v>5.147048036573662</v>
      </c>
      <c r="I42" s="326" t="s">
        <v>408</v>
      </c>
    </row>
    <row r="43" spans="1:9" ht="26.25" customHeight="1">
      <c r="A43" s="325"/>
      <c r="B43" s="327"/>
      <c r="C43" s="103" t="s">
        <v>386</v>
      </c>
      <c r="D43" s="183" t="s">
        <v>596</v>
      </c>
      <c r="E43" s="180">
        <v>4.350101002994915</v>
      </c>
      <c r="F43" s="180">
        <v>4.298923344136152</v>
      </c>
      <c r="G43" s="180">
        <v>4.273026215557018</v>
      </c>
      <c r="H43" s="180">
        <v>4.24697117765728</v>
      </c>
      <c r="I43" s="326"/>
    </row>
    <row r="44" spans="1:9" ht="26.25" customHeight="1">
      <c r="A44" s="325"/>
      <c r="B44" s="327"/>
      <c r="C44" s="103" t="s">
        <v>387</v>
      </c>
      <c r="D44" s="181" t="s">
        <v>597</v>
      </c>
      <c r="E44" s="180">
        <v>4.884536476373212</v>
      </c>
      <c r="F44" s="180">
        <v>4.832295444540343</v>
      </c>
      <c r="G44" s="180">
        <v>4.805889458504604</v>
      </c>
      <c r="H44" s="180">
        <v>4.779337583043253</v>
      </c>
      <c r="I44" s="326"/>
    </row>
    <row r="45" spans="1:9" ht="26.25" customHeight="1">
      <c r="A45" s="325"/>
      <c r="B45" s="327" t="s">
        <v>633</v>
      </c>
      <c r="C45" s="103" t="s">
        <v>384</v>
      </c>
      <c r="D45" s="181" t="s">
        <v>598</v>
      </c>
      <c r="E45" s="180">
        <v>12.97118964814639</v>
      </c>
      <c r="F45" s="180">
        <v>12.803819459138051</v>
      </c>
      <c r="G45" s="180">
        <v>12.719025952786142</v>
      </c>
      <c r="H45" s="180">
        <v>12.633663362498988</v>
      </c>
      <c r="I45" s="326" t="s">
        <v>408</v>
      </c>
    </row>
    <row r="46" spans="1:9" ht="26.25" customHeight="1">
      <c r="A46" s="325"/>
      <c r="B46" s="327"/>
      <c r="C46" s="103" t="s">
        <v>386</v>
      </c>
      <c r="D46" s="181" t="s">
        <v>592</v>
      </c>
      <c r="E46" s="180">
        <v>8.893539828345158</v>
      </c>
      <c r="F46" s="180">
        <v>8.788909948011685</v>
      </c>
      <c r="G46" s="180">
        <v>8.735964707361012</v>
      </c>
      <c r="H46" s="180">
        <v>8.682696629877103</v>
      </c>
      <c r="I46" s="326"/>
    </row>
    <row r="47" spans="1:9" ht="26.25" customHeight="1">
      <c r="A47" s="325"/>
      <c r="B47" s="327"/>
      <c r="C47" s="103" t="s">
        <v>387</v>
      </c>
      <c r="D47" s="183" t="s">
        <v>599</v>
      </c>
      <c r="E47" s="180">
        <v>10.6482895184936</v>
      </c>
      <c r="F47" s="180">
        <v>10.534404069097947</v>
      </c>
      <c r="G47" s="180">
        <v>10.476839019540034</v>
      </c>
      <c r="H47" s="180">
        <v>10.418955931034288</v>
      </c>
      <c r="I47" s="326"/>
    </row>
    <row r="48" spans="1:9" ht="15" customHeight="1">
      <c r="A48" s="325"/>
      <c r="B48" s="327" t="s">
        <v>634</v>
      </c>
      <c r="C48" s="103" t="s">
        <v>384</v>
      </c>
      <c r="D48" s="183" t="s">
        <v>600</v>
      </c>
      <c r="E48" s="180">
        <v>8.167045334018098</v>
      </c>
      <c r="F48" s="180">
        <v>8.061664103901736</v>
      </c>
      <c r="G48" s="180">
        <v>8.008275599902385</v>
      </c>
      <c r="H48" s="180">
        <v>7.9545287837956575</v>
      </c>
      <c r="I48" s="326" t="s">
        <v>409</v>
      </c>
    </row>
    <row r="49" spans="1:9" ht="12.75">
      <c r="A49" s="325"/>
      <c r="B49" s="327"/>
      <c r="C49" s="103" t="s">
        <v>386</v>
      </c>
      <c r="D49" s="183" t="s">
        <v>601</v>
      </c>
      <c r="E49" s="180">
        <v>10.246904584832466</v>
      </c>
      <c r="F49" s="180">
        <v>10.12635276618738</v>
      </c>
      <c r="G49" s="180">
        <v>10.065350641089864</v>
      </c>
      <c r="H49" s="180">
        <v>10.003976551814926</v>
      </c>
      <c r="I49" s="326"/>
    </row>
    <row r="50" spans="1:9" ht="12.75">
      <c r="A50" s="325"/>
      <c r="B50" s="327"/>
      <c r="C50" s="103" t="s">
        <v>387</v>
      </c>
      <c r="D50" s="183" t="s">
        <v>602</v>
      </c>
      <c r="E50" s="180">
        <v>9.280619305109102</v>
      </c>
      <c r="F50" s="180">
        <v>9.181361344626652</v>
      </c>
      <c r="G50" s="180">
        <v>9.131189971158745</v>
      </c>
      <c r="H50" s="180">
        <v>9.080741407782178</v>
      </c>
      <c r="I50" s="326"/>
    </row>
    <row r="51" spans="1:9" ht="45">
      <c r="A51" s="325" t="s">
        <v>58</v>
      </c>
      <c r="B51" s="119" t="s">
        <v>635</v>
      </c>
      <c r="C51" s="103"/>
      <c r="D51" s="185" t="s">
        <v>603</v>
      </c>
      <c r="E51" s="185">
        <v>15050</v>
      </c>
      <c r="F51" s="185">
        <v>15250</v>
      </c>
      <c r="G51" s="185">
        <v>15550</v>
      </c>
      <c r="H51" s="185">
        <v>15850</v>
      </c>
      <c r="I51" s="102" t="s">
        <v>410</v>
      </c>
    </row>
    <row r="52" spans="1:9" ht="45">
      <c r="A52" s="325"/>
      <c r="B52" s="119" t="s">
        <v>636</v>
      </c>
      <c r="C52" s="103"/>
      <c r="D52" s="185" t="s">
        <v>167</v>
      </c>
      <c r="E52" s="185">
        <v>9850</v>
      </c>
      <c r="F52" s="185">
        <v>10700</v>
      </c>
      <c r="G52" s="185">
        <v>11650</v>
      </c>
      <c r="H52" s="185">
        <v>12600</v>
      </c>
      <c r="I52" s="102" t="s">
        <v>411</v>
      </c>
    </row>
    <row r="53" spans="1:9" ht="25.5">
      <c r="A53" s="325" t="s">
        <v>59</v>
      </c>
      <c r="B53" s="119" t="s">
        <v>637</v>
      </c>
      <c r="C53" s="103"/>
      <c r="D53" s="183" t="s">
        <v>367</v>
      </c>
      <c r="E53" s="180">
        <v>54.13734</v>
      </c>
      <c r="F53" s="180">
        <v>54.4080267</v>
      </c>
      <c r="G53" s="180">
        <v>54.6800668335</v>
      </c>
      <c r="H53" s="180">
        <v>54.9534671676675</v>
      </c>
      <c r="I53" s="102" t="s">
        <v>412</v>
      </c>
    </row>
    <row r="54" spans="1:9" ht="56.25">
      <c r="A54" s="325"/>
      <c r="B54" s="119" t="s">
        <v>638</v>
      </c>
      <c r="C54" s="103"/>
      <c r="D54" s="183" t="s">
        <v>604</v>
      </c>
      <c r="E54" s="180">
        <v>43</v>
      </c>
      <c r="F54" s="181">
        <f>E54-0.5</f>
        <v>42.5</v>
      </c>
      <c r="G54" s="181">
        <f>F54-0.5</f>
        <v>42</v>
      </c>
      <c r="H54" s="181">
        <f>G54-0.5</f>
        <v>41.5</v>
      </c>
      <c r="I54" s="102" t="s">
        <v>413</v>
      </c>
    </row>
    <row r="55" spans="1:9" ht="102">
      <c r="A55" s="169" t="s">
        <v>915</v>
      </c>
      <c r="B55" s="170" t="s">
        <v>639</v>
      </c>
      <c r="C55" s="167"/>
      <c r="D55" s="177" t="s">
        <v>605</v>
      </c>
      <c r="E55" s="178">
        <v>1.5</v>
      </c>
      <c r="F55" s="178">
        <v>1.5</v>
      </c>
      <c r="G55" s="178">
        <v>1.6</v>
      </c>
      <c r="H55" s="178">
        <v>1.7</v>
      </c>
      <c r="I55" s="171" t="s">
        <v>414</v>
      </c>
    </row>
    <row r="56" spans="1:9" ht="78.75">
      <c r="A56" s="325" t="s">
        <v>60</v>
      </c>
      <c r="B56" s="119" t="s">
        <v>640</v>
      </c>
      <c r="C56" s="103"/>
      <c r="D56" s="183" t="s">
        <v>606</v>
      </c>
      <c r="E56" s="181">
        <v>12.5</v>
      </c>
      <c r="F56" s="181">
        <v>10.6</v>
      </c>
      <c r="G56" s="181">
        <v>8.7</v>
      </c>
      <c r="H56" s="181">
        <v>6.8</v>
      </c>
      <c r="I56" s="102" t="s">
        <v>415</v>
      </c>
    </row>
    <row r="57" spans="1:9" ht="63.75">
      <c r="A57" s="325"/>
      <c r="B57" s="119" t="s">
        <v>641</v>
      </c>
      <c r="C57" s="103"/>
      <c r="D57" s="186" t="s">
        <v>607</v>
      </c>
      <c r="E57" s="181">
        <v>1.06</v>
      </c>
      <c r="F57" s="181">
        <v>1.09</v>
      </c>
      <c r="G57" s="181">
        <v>1.13</v>
      </c>
      <c r="H57" s="181">
        <v>1.18</v>
      </c>
      <c r="I57" s="102" t="s">
        <v>416</v>
      </c>
    </row>
    <row r="58" spans="1:9" ht="63.75">
      <c r="A58" s="325"/>
      <c r="B58" s="119" t="s">
        <v>642</v>
      </c>
      <c r="C58" s="103"/>
      <c r="D58" s="183" t="s">
        <v>608</v>
      </c>
      <c r="E58" s="181">
        <v>3.5</v>
      </c>
      <c r="F58" s="181">
        <v>3.6</v>
      </c>
      <c r="G58" s="181">
        <v>3.7</v>
      </c>
      <c r="H58" s="181">
        <v>3.9</v>
      </c>
      <c r="I58" s="102" t="s">
        <v>417</v>
      </c>
    </row>
    <row r="59" spans="1:9" ht="63.75" customHeight="1">
      <c r="A59" s="325" t="s">
        <v>34</v>
      </c>
      <c r="B59" s="119" t="s">
        <v>643</v>
      </c>
      <c r="C59" s="103"/>
      <c r="D59" s="183" t="s">
        <v>609</v>
      </c>
      <c r="E59" s="181">
        <v>1.5</v>
      </c>
      <c r="F59" s="181">
        <v>1.6</v>
      </c>
      <c r="G59" s="181">
        <v>1.8</v>
      </c>
      <c r="H59" s="181">
        <v>2.1</v>
      </c>
      <c r="I59" s="102" t="s">
        <v>418</v>
      </c>
    </row>
    <row r="60" spans="1:9" ht="76.5">
      <c r="A60" s="325"/>
      <c r="B60" s="119" t="s">
        <v>644</v>
      </c>
      <c r="C60" s="103"/>
      <c r="D60" s="183" t="s">
        <v>610</v>
      </c>
      <c r="E60" s="181">
        <v>69</v>
      </c>
      <c r="F60" s="181">
        <v>60</v>
      </c>
      <c r="G60" s="181">
        <v>50</v>
      </c>
      <c r="H60" s="181">
        <v>45</v>
      </c>
      <c r="I60" s="102" t="s">
        <v>419</v>
      </c>
    </row>
    <row r="61" spans="1:9" ht="89.25">
      <c r="A61" s="154" t="s">
        <v>376</v>
      </c>
      <c r="B61" s="93" t="s">
        <v>645</v>
      </c>
      <c r="C61" s="103"/>
      <c r="D61" s="179" t="s">
        <v>170</v>
      </c>
      <c r="E61" s="188">
        <v>37</v>
      </c>
      <c r="F61" s="188" t="s">
        <v>174</v>
      </c>
      <c r="G61" s="188" t="s">
        <v>174</v>
      </c>
      <c r="H61" s="188">
        <v>42</v>
      </c>
      <c r="I61" s="102" t="s">
        <v>420</v>
      </c>
    </row>
    <row r="62" spans="1:9" ht="92.25" customHeight="1">
      <c r="A62" s="328" t="s">
        <v>916</v>
      </c>
      <c r="B62" s="170" t="s">
        <v>920</v>
      </c>
      <c r="C62" s="167"/>
      <c r="D62" s="177" t="s">
        <v>510</v>
      </c>
      <c r="E62" s="178">
        <v>10.400000000000002</v>
      </c>
      <c r="F62" s="178">
        <v>10.700000000000003</v>
      </c>
      <c r="G62" s="178">
        <v>11.000000000000004</v>
      </c>
      <c r="H62" s="178">
        <v>11.300000000000004</v>
      </c>
      <c r="I62" s="171" t="s">
        <v>611</v>
      </c>
    </row>
    <row r="63" spans="1:9" ht="95.25" customHeight="1">
      <c r="A63" s="328"/>
      <c r="B63" s="170" t="s">
        <v>921</v>
      </c>
      <c r="C63" s="167"/>
      <c r="D63" s="177" t="s">
        <v>885</v>
      </c>
      <c r="E63" s="178">
        <v>62</v>
      </c>
      <c r="F63" s="178" t="s">
        <v>174</v>
      </c>
      <c r="G63" s="178" t="s">
        <v>174</v>
      </c>
      <c r="H63" s="178">
        <v>68</v>
      </c>
      <c r="I63" s="171" t="s">
        <v>886</v>
      </c>
    </row>
    <row r="64" spans="1:9" ht="67.5">
      <c r="A64" s="328"/>
      <c r="B64" s="170" t="s">
        <v>979</v>
      </c>
      <c r="C64" s="167"/>
      <c r="D64" s="177" t="s">
        <v>980</v>
      </c>
      <c r="E64" s="178">
        <v>51.4</v>
      </c>
      <c r="F64" s="178" t="s">
        <v>174</v>
      </c>
      <c r="G64" s="178">
        <v>52.2</v>
      </c>
      <c r="H64" s="178" t="s">
        <v>174</v>
      </c>
      <c r="I64" s="310" t="s">
        <v>981</v>
      </c>
    </row>
    <row r="65" spans="1:9" ht="123.75">
      <c r="A65" s="325" t="s">
        <v>54</v>
      </c>
      <c r="B65" s="93" t="s">
        <v>646</v>
      </c>
      <c r="C65" s="103"/>
      <c r="D65" s="187" t="s">
        <v>612</v>
      </c>
      <c r="E65" s="188">
        <v>50.4</v>
      </c>
      <c r="F65" s="188" t="s">
        <v>174</v>
      </c>
      <c r="G65" s="188">
        <v>51.4</v>
      </c>
      <c r="H65" s="188" t="s">
        <v>174</v>
      </c>
      <c r="I65" s="102" t="s">
        <v>962</v>
      </c>
    </row>
    <row r="66" spans="1:9" ht="146.25">
      <c r="A66" s="325"/>
      <c r="B66" s="93" t="s">
        <v>647</v>
      </c>
      <c r="C66" s="103"/>
      <c r="D66" s="183" t="s">
        <v>613</v>
      </c>
      <c r="E66" s="188">
        <v>64</v>
      </c>
      <c r="F66" s="188" t="s">
        <v>174</v>
      </c>
      <c r="G66" s="188">
        <v>65</v>
      </c>
      <c r="H66" s="188" t="s">
        <v>174</v>
      </c>
      <c r="I66" s="102" t="s">
        <v>963</v>
      </c>
    </row>
    <row r="67" spans="1:9" ht="146.25">
      <c r="A67" s="325"/>
      <c r="B67" s="93" t="s">
        <v>648</v>
      </c>
      <c r="C67" s="103"/>
      <c r="D67" s="183" t="s">
        <v>614</v>
      </c>
      <c r="E67" s="188">
        <v>29.9</v>
      </c>
      <c r="F67" s="188" t="s">
        <v>174</v>
      </c>
      <c r="G67" s="188">
        <v>30.9</v>
      </c>
      <c r="H67" s="188" t="s">
        <v>174</v>
      </c>
      <c r="I67" s="102" t="s">
        <v>964</v>
      </c>
    </row>
    <row r="68" spans="1:9" ht="51">
      <c r="A68" s="325" t="s">
        <v>55</v>
      </c>
      <c r="B68" s="119" t="s">
        <v>649</v>
      </c>
      <c r="C68" s="103"/>
      <c r="D68" s="189" t="s">
        <v>615</v>
      </c>
      <c r="E68" s="181" t="s">
        <v>616</v>
      </c>
      <c r="F68" s="181" t="s">
        <v>174</v>
      </c>
      <c r="G68" s="181" t="s">
        <v>174</v>
      </c>
      <c r="H68" s="181" t="s">
        <v>421</v>
      </c>
      <c r="I68" s="102" t="s">
        <v>422</v>
      </c>
    </row>
    <row r="69" spans="1:9" ht="76.5">
      <c r="A69" s="325"/>
      <c r="B69" s="93" t="s">
        <v>936</v>
      </c>
      <c r="C69" s="103"/>
      <c r="D69" s="181" t="s">
        <v>617</v>
      </c>
      <c r="E69" s="181" t="s">
        <v>618</v>
      </c>
      <c r="F69" s="181" t="s">
        <v>174</v>
      </c>
      <c r="G69" s="181" t="s">
        <v>174</v>
      </c>
      <c r="H69" s="181" t="s">
        <v>423</v>
      </c>
      <c r="I69" s="102" t="s">
        <v>424</v>
      </c>
    </row>
    <row r="70" spans="1:9" ht="63" customHeight="1">
      <c r="A70" s="325" t="s">
        <v>56</v>
      </c>
      <c r="B70" s="119" t="s">
        <v>650</v>
      </c>
      <c r="C70" s="103"/>
      <c r="D70" s="183" t="s">
        <v>180</v>
      </c>
      <c r="E70" s="181">
        <v>100</v>
      </c>
      <c r="F70" s="181">
        <v>105</v>
      </c>
      <c r="G70" s="181">
        <v>110</v>
      </c>
      <c r="H70" s="181">
        <v>115</v>
      </c>
      <c r="I70" s="102" t="s">
        <v>425</v>
      </c>
    </row>
    <row r="71" spans="1:9" ht="101.25">
      <c r="A71" s="325"/>
      <c r="B71" s="119" t="s">
        <v>651</v>
      </c>
      <c r="C71" s="103"/>
      <c r="D71" s="172" t="s">
        <v>619</v>
      </c>
      <c r="E71" s="172" t="s">
        <v>174</v>
      </c>
      <c r="F71" s="172" t="s">
        <v>174</v>
      </c>
      <c r="G71" s="172" t="s">
        <v>620</v>
      </c>
      <c r="H71" s="172" t="s">
        <v>620</v>
      </c>
      <c r="I71" s="102" t="s">
        <v>621</v>
      </c>
    </row>
  </sheetData>
  <sheetProtection/>
  <mergeCells count="41">
    <mergeCell ref="A2:A14"/>
    <mergeCell ref="B2:B4"/>
    <mergeCell ref="B15:B17"/>
    <mergeCell ref="I2:I4"/>
    <mergeCell ref="B5:B7"/>
    <mergeCell ref="I12:I14"/>
    <mergeCell ref="I5:I7"/>
    <mergeCell ref="B9:B11"/>
    <mergeCell ref="I9:I11"/>
    <mergeCell ref="B12:B14"/>
    <mergeCell ref="B42:B44"/>
    <mergeCell ref="A15:A17"/>
    <mergeCell ref="I15:I17"/>
    <mergeCell ref="B18:B20"/>
    <mergeCell ref="I18:I20"/>
    <mergeCell ref="I39:I41"/>
    <mergeCell ref="B21:B23"/>
    <mergeCell ref="I21:I23"/>
    <mergeCell ref="B24:B26"/>
    <mergeCell ref="I24:I26"/>
    <mergeCell ref="A18:A29"/>
    <mergeCell ref="A30:A31"/>
    <mergeCell ref="B45:B47"/>
    <mergeCell ref="A62:A64"/>
    <mergeCell ref="A42:A50"/>
    <mergeCell ref="I42:I44"/>
    <mergeCell ref="I27:I28"/>
    <mergeCell ref="I45:I47"/>
    <mergeCell ref="A32:A41"/>
    <mergeCell ref="B32:B38"/>
    <mergeCell ref="I32:I38"/>
    <mergeCell ref="B39:B41"/>
    <mergeCell ref="A70:A71"/>
    <mergeCell ref="I48:I50"/>
    <mergeCell ref="A51:A52"/>
    <mergeCell ref="A53:A54"/>
    <mergeCell ref="A56:A58"/>
    <mergeCell ref="B48:B50"/>
    <mergeCell ref="A59:A60"/>
    <mergeCell ref="A68:A69"/>
    <mergeCell ref="A65:A67"/>
  </mergeCells>
  <printOptions/>
  <pageMargins left="0.25" right="0.25" top="0.75" bottom="0.75" header="0.3" footer="0.3"/>
  <pageSetup fitToHeight="0" fitToWidth="1" horizontalDpi="600" verticalDpi="600" orientation="landscape" paperSize="8" scale="74" r:id="rId1"/>
</worksheet>
</file>

<file path=xl/worksheets/sheet2.xml><?xml version="1.0" encoding="utf-8"?>
<worksheet xmlns="http://schemas.openxmlformats.org/spreadsheetml/2006/main" xmlns:r="http://schemas.openxmlformats.org/officeDocument/2006/relationships">
  <dimension ref="A1:EV70"/>
  <sheetViews>
    <sheetView zoomScalePageLayoutView="0" workbookViewId="0" topLeftCell="A31">
      <selection activeCell="H32" sqref="H32"/>
    </sheetView>
  </sheetViews>
  <sheetFormatPr defaultColWidth="11.421875" defaultRowHeight="15"/>
  <cols>
    <col min="1" max="1" width="7.421875" style="2" customWidth="1"/>
    <col min="2" max="2" width="29.140625" style="5" customWidth="1"/>
    <col min="3" max="3" width="43.8515625" style="3" customWidth="1"/>
    <col min="4" max="4" width="10.7109375" style="3" customWidth="1"/>
    <col min="5" max="5" width="10.28125" style="3" bestFit="1" customWidth="1"/>
    <col min="6" max="9" width="11.7109375" style="3" bestFit="1" customWidth="1"/>
    <col min="10" max="10" width="13.421875" style="3" bestFit="1" customWidth="1"/>
    <col min="11" max="11" width="36.140625" style="5" customWidth="1" collapsed="1"/>
    <col min="12" max="16384" width="11.421875" style="3" customWidth="1"/>
  </cols>
  <sheetData>
    <row r="1" spans="1:11" ht="25.5">
      <c r="A1" s="194" t="s">
        <v>3</v>
      </c>
      <c r="B1" s="6" t="s">
        <v>5</v>
      </c>
      <c r="C1" s="6" t="s">
        <v>1</v>
      </c>
      <c r="D1" s="6" t="s">
        <v>4</v>
      </c>
      <c r="E1" s="6" t="s">
        <v>6</v>
      </c>
      <c r="F1" s="195">
        <v>2016</v>
      </c>
      <c r="G1" s="195">
        <v>2017</v>
      </c>
      <c r="H1" s="195">
        <v>2018</v>
      </c>
      <c r="I1" s="195">
        <v>2019</v>
      </c>
      <c r="J1" s="6" t="s">
        <v>791</v>
      </c>
      <c r="K1" s="6" t="s">
        <v>656</v>
      </c>
    </row>
    <row r="2" spans="1:11" ht="12.75">
      <c r="A2" s="351" t="s">
        <v>7</v>
      </c>
      <c r="B2" s="349" t="s">
        <v>61</v>
      </c>
      <c r="C2" s="199" t="s">
        <v>490</v>
      </c>
      <c r="D2" s="196"/>
      <c r="E2" s="196"/>
      <c r="F2" s="197">
        <f>SUM(F4,F42)</f>
        <v>111243266.60000001</v>
      </c>
      <c r="G2" s="197">
        <f>SUM(G4,G42)</f>
        <v>275023521.6</v>
      </c>
      <c r="H2" s="197">
        <f>SUM(H4,H42)</f>
        <v>445534694</v>
      </c>
      <c r="I2" s="197">
        <f>SUM(I4,I42)</f>
        <v>554882960</v>
      </c>
      <c r="J2" s="197">
        <f>SUM(J4,J42)</f>
        <v>1394572958.2</v>
      </c>
      <c r="K2" s="198"/>
    </row>
    <row r="3" spans="1:11" ht="73.5" customHeight="1">
      <c r="A3" s="352"/>
      <c r="B3" s="350"/>
      <c r="C3" s="196" t="s">
        <v>202</v>
      </c>
      <c r="D3" s="196"/>
      <c r="E3" s="199" t="s">
        <v>203</v>
      </c>
      <c r="F3" s="291">
        <v>75.3</v>
      </c>
      <c r="G3" s="291">
        <v>75.6</v>
      </c>
      <c r="H3" s="291">
        <v>75.8</v>
      </c>
      <c r="I3" s="291">
        <v>76</v>
      </c>
      <c r="J3" s="197"/>
      <c r="K3" s="198"/>
    </row>
    <row r="4" spans="1:11" ht="12.75" customHeight="1">
      <c r="A4" s="343" t="s">
        <v>9</v>
      </c>
      <c r="B4" s="346" t="s">
        <v>35</v>
      </c>
      <c r="C4" s="273" t="s">
        <v>490</v>
      </c>
      <c r="D4" s="200"/>
      <c r="E4" s="282"/>
      <c r="F4" s="287">
        <f>SUM(F14:F38)</f>
        <v>57901571.2</v>
      </c>
      <c r="G4" s="287">
        <f>SUM(G14:G38)</f>
        <v>74331225.6</v>
      </c>
      <c r="H4" s="287">
        <f>SUM(H14:H38)</f>
        <v>97287340</v>
      </c>
      <c r="I4" s="287">
        <f>SUM(I14:I38)</f>
        <v>110960050</v>
      </c>
      <c r="J4" s="274">
        <f>SUM(J14:J38)</f>
        <v>348368702.8</v>
      </c>
      <c r="K4" s="200"/>
    </row>
    <row r="5" spans="1:11" ht="12.75">
      <c r="A5" s="344"/>
      <c r="B5" s="347"/>
      <c r="C5" s="202" t="s">
        <v>437</v>
      </c>
      <c r="D5" s="203"/>
      <c r="E5" s="190" t="s">
        <v>573</v>
      </c>
      <c r="F5" s="191">
        <v>64.5</v>
      </c>
      <c r="G5" s="191">
        <v>64.9</v>
      </c>
      <c r="H5" s="191">
        <v>65.3</v>
      </c>
      <c r="I5" s="191">
        <v>65.6</v>
      </c>
      <c r="J5" s="204"/>
      <c r="K5" s="200"/>
    </row>
    <row r="6" spans="1:11" ht="12.75">
      <c r="A6" s="344"/>
      <c r="B6" s="347"/>
      <c r="C6" s="202" t="s">
        <v>438</v>
      </c>
      <c r="D6" s="203"/>
      <c r="E6" s="191" t="s">
        <v>570</v>
      </c>
      <c r="F6" s="292">
        <v>12.8</v>
      </c>
      <c r="G6" s="292">
        <v>12.4</v>
      </c>
      <c r="H6" s="292">
        <v>11.6</v>
      </c>
      <c r="I6" s="292">
        <v>10.8</v>
      </c>
      <c r="J6" s="204"/>
      <c r="K6" s="200"/>
    </row>
    <row r="7" spans="1:11" ht="12.75">
      <c r="A7" s="344"/>
      <c r="B7" s="347"/>
      <c r="C7" s="202" t="s">
        <v>439</v>
      </c>
      <c r="D7" s="203"/>
      <c r="E7" s="190" t="s">
        <v>576</v>
      </c>
      <c r="F7" s="192">
        <v>2.8</v>
      </c>
      <c r="G7" s="192">
        <v>2.7</v>
      </c>
      <c r="H7" s="192">
        <v>2.7</v>
      </c>
      <c r="I7" s="192">
        <v>2.6</v>
      </c>
      <c r="J7" s="204"/>
      <c r="K7" s="200"/>
    </row>
    <row r="8" spans="1:11" ht="12.75">
      <c r="A8" s="344"/>
      <c r="B8" s="347"/>
      <c r="C8" s="202" t="s">
        <v>652</v>
      </c>
      <c r="D8" s="203"/>
      <c r="E8" s="190" t="s">
        <v>580</v>
      </c>
      <c r="F8" s="191">
        <v>60.975</v>
      </c>
      <c r="G8" s="191">
        <v>61.2</v>
      </c>
      <c r="H8" s="191">
        <v>61.5</v>
      </c>
      <c r="I8" s="191">
        <v>61.8</v>
      </c>
      <c r="J8" s="204"/>
      <c r="K8" s="200"/>
    </row>
    <row r="9" spans="1:11" ht="12.75">
      <c r="A9" s="344"/>
      <c r="B9" s="347"/>
      <c r="C9" s="202" t="s">
        <v>991</v>
      </c>
      <c r="D9" s="203"/>
      <c r="E9" s="190" t="s">
        <v>579</v>
      </c>
      <c r="F9" s="322">
        <v>63.14999999999999</v>
      </c>
      <c r="G9" s="322">
        <v>63.2</v>
      </c>
      <c r="H9" s="322">
        <v>63.333333333333336</v>
      </c>
      <c r="I9" s="322">
        <v>63.46666666666667</v>
      </c>
      <c r="J9" s="204"/>
      <c r="K9" s="200"/>
    </row>
    <row r="10" spans="1:11" ht="25.5">
      <c r="A10" s="345"/>
      <c r="B10" s="348"/>
      <c r="C10" s="200" t="s">
        <v>985</v>
      </c>
      <c r="D10" s="203"/>
      <c r="E10" s="190" t="s">
        <v>989</v>
      </c>
      <c r="F10" s="323">
        <v>1.75</v>
      </c>
      <c r="G10" s="323">
        <v>1.75</v>
      </c>
      <c r="H10" s="323">
        <v>1.7</v>
      </c>
      <c r="I10" s="323">
        <v>1.63</v>
      </c>
      <c r="J10" s="204"/>
      <c r="K10" s="200"/>
    </row>
    <row r="11" spans="1:11" ht="51">
      <c r="A11" s="208" t="s">
        <v>8</v>
      </c>
      <c r="B11" s="155" t="s">
        <v>546</v>
      </c>
      <c r="C11" s="155" t="s">
        <v>545</v>
      </c>
      <c r="D11" s="155"/>
      <c r="E11" s="155"/>
      <c r="F11" s="211">
        <f>SUM(F12,F14,F16,F17)</f>
        <v>14952032.2</v>
      </c>
      <c r="G11" s="211">
        <f>SUM(G12,G14,G16,G17)</f>
        <v>15711858.6</v>
      </c>
      <c r="H11" s="211">
        <f>SUM(H12,H14,H16,H17)</f>
        <v>15870645</v>
      </c>
      <c r="I11" s="211">
        <f>SUM(I12,I14,I16,I17)</f>
        <v>15395933</v>
      </c>
      <c r="J11" s="211">
        <f>SUM(J12,J14,J16,J17)</f>
        <v>61930468.8</v>
      </c>
      <c r="K11" s="206"/>
    </row>
    <row r="12" spans="1:11" s="20" customFormat="1" ht="76.5">
      <c r="A12" s="213" t="s">
        <v>431</v>
      </c>
      <c r="B12" s="8" t="s">
        <v>452</v>
      </c>
      <c r="C12" s="24" t="s">
        <v>677</v>
      </c>
      <c r="D12" s="24" t="s">
        <v>526</v>
      </c>
      <c r="E12" s="24"/>
      <c r="F12" s="28">
        <v>3017728</v>
      </c>
      <c r="G12" s="28">
        <v>3017728</v>
      </c>
      <c r="H12" s="28">
        <v>3017728</v>
      </c>
      <c r="I12" s="28">
        <v>3017728</v>
      </c>
      <c r="J12" s="28">
        <f>SUM(F12:I12)</f>
        <v>12070912</v>
      </c>
      <c r="K12" s="24" t="s">
        <v>684</v>
      </c>
    </row>
    <row r="13" spans="1:11" s="20" customFormat="1" ht="89.25">
      <c r="A13" s="213" t="s">
        <v>432</v>
      </c>
      <c r="B13" s="8" t="s">
        <v>456</v>
      </c>
      <c r="C13" s="24" t="s">
        <v>953</v>
      </c>
      <c r="D13" s="24" t="s">
        <v>453</v>
      </c>
      <c r="E13" s="24"/>
      <c r="F13" s="124" t="s">
        <v>457</v>
      </c>
      <c r="G13" s="28" t="s">
        <v>0</v>
      </c>
      <c r="H13" s="28" t="s">
        <v>0</v>
      </c>
      <c r="I13" s="28" t="s">
        <v>457</v>
      </c>
      <c r="J13" s="124"/>
      <c r="K13" s="24" t="s">
        <v>883</v>
      </c>
    </row>
    <row r="14" spans="1:11" s="20" customFormat="1" ht="89.25">
      <c r="A14" s="216" t="s">
        <v>454</v>
      </c>
      <c r="B14" s="24" t="s">
        <v>548</v>
      </c>
      <c r="C14" s="24" t="s">
        <v>547</v>
      </c>
      <c r="D14" s="24" t="s">
        <v>526</v>
      </c>
      <c r="E14" s="24"/>
      <c r="F14" s="28">
        <v>768390.2</v>
      </c>
      <c r="G14" s="28">
        <v>894574.6</v>
      </c>
      <c r="H14" s="28">
        <v>894575</v>
      </c>
      <c r="I14" s="28">
        <v>894575</v>
      </c>
      <c r="J14" s="124">
        <f>SUM(F14:I14)</f>
        <v>3452114.8</v>
      </c>
      <c r="K14" s="24" t="s">
        <v>657</v>
      </c>
    </row>
    <row r="15" spans="1:11" s="20" customFormat="1" ht="63.75">
      <c r="A15" s="216" t="s">
        <v>455</v>
      </c>
      <c r="B15" s="24" t="s">
        <v>954</v>
      </c>
      <c r="C15" s="24" t="s">
        <v>982</v>
      </c>
      <c r="D15" s="24" t="s">
        <v>658</v>
      </c>
      <c r="E15" s="24"/>
      <c r="F15" s="28"/>
      <c r="G15" s="28"/>
      <c r="H15" s="28"/>
      <c r="I15" s="28" t="s">
        <v>457</v>
      </c>
      <c r="J15" s="124"/>
      <c r="K15" s="24" t="s">
        <v>905</v>
      </c>
    </row>
    <row r="16" spans="1:11" s="20" customFormat="1" ht="89.25">
      <c r="A16" s="212" t="s">
        <v>662</v>
      </c>
      <c r="B16" s="116" t="s">
        <v>660</v>
      </c>
      <c r="C16" s="24" t="s">
        <v>661</v>
      </c>
      <c r="D16" s="24" t="s">
        <v>526</v>
      </c>
      <c r="E16" s="24"/>
      <c r="F16" s="28">
        <v>3978848</v>
      </c>
      <c r="G16" s="28">
        <v>4612490</v>
      </c>
      <c r="H16" s="28">
        <v>4771276</v>
      </c>
      <c r="I16" s="28">
        <v>4296564</v>
      </c>
      <c r="J16" s="28">
        <f>SUM(F16:I16)</f>
        <v>17659178</v>
      </c>
      <c r="K16" s="24" t="s">
        <v>522</v>
      </c>
    </row>
    <row r="17" spans="1:11" s="20" customFormat="1" ht="63.75">
      <c r="A17" s="212" t="s">
        <v>523</v>
      </c>
      <c r="B17" s="24" t="s">
        <v>794</v>
      </c>
      <c r="C17" s="24" t="s">
        <v>531</v>
      </c>
      <c r="D17" s="24" t="s">
        <v>659</v>
      </c>
      <c r="E17" s="24"/>
      <c r="F17" s="28">
        <v>7187066</v>
      </c>
      <c r="G17" s="28">
        <v>7187066</v>
      </c>
      <c r="H17" s="28">
        <v>7187066</v>
      </c>
      <c r="I17" s="28">
        <v>7187066</v>
      </c>
      <c r="J17" s="28">
        <f>SUM(F17:I17)</f>
        <v>28748264</v>
      </c>
      <c r="K17" s="24" t="s">
        <v>663</v>
      </c>
    </row>
    <row r="18" spans="1:11" s="20" customFormat="1" ht="63.75">
      <c r="A18" s="212" t="s">
        <v>524</v>
      </c>
      <c r="B18" s="24" t="s">
        <v>678</v>
      </c>
      <c r="C18" s="24" t="s">
        <v>792</v>
      </c>
      <c r="D18" s="24" t="s">
        <v>37</v>
      </c>
      <c r="E18" s="24"/>
      <c r="F18" s="28" t="s">
        <v>0</v>
      </c>
      <c r="G18" s="28"/>
      <c r="H18" s="28"/>
      <c r="I18" s="26"/>
      <c r="J18" s="28"/>
      <c r="K18" s="24" t="s">
        <v>664</v>
      </c>
    </row>
    <row r="19" spans="1:11" s="20" customFormat="1" ht="38.25">
      <c r="A19" s="212" t="s">
        <v>955</v>
      </c>
      <c r="B19" s="24" t="s">
        <v>679</v>
      </c>
      <c r="C19" s="24" t="s">
        <v>793</v>
      </c>
      <c r="D19" s="24" t="s">
        <v>526</v>
      </c>
      <c r="E19" s="24"/>
      <c r="F19" s="28" t="s">
        <v>0</v>
      </c>
      <c r="G19" s="28" t="s">
        <v>0</v>
      </c>
      <c r="H19" s="28"/>
      <c r="I19" s="26"/>
      <c r="J19" s="28"/>
      <c r="K19" s="24" t="s">
        <v>664</v>
      </c>
    </row>
    <row r="20" spans="1:11" s="20" customFormat="1" ht="51">
      <c r="A20" s="212" t="s">
        <v>665</v>
      </c>
      <c r="B20" s="324" t="s">
        <v>983</v>
      </c>
      <c r="C20" s="318" t="s">
        <v>984</v>
      </c>
      <c r="D20" s="24" t="s">
        <v>526</v>
      </c>
      <c r="E20" s="24"/>
      <c r="F20" s="28" t="s">
        <v>0</v>
      </c>
      <c r="G20" s="28" t="s">
        <v>0</v>
      </c>
      <c r="H20" s="28"/>
      <c r="I20" s="26"/>
      <c r="J20" s="28"/>
      <c r="K20" s="24" t="s">
        <v>664</v>
      </c>
    </row>
    <row r="21" spans="1:11" s="20" customFormat="1" ht="51">
      <c r="A21" s="212" t="s">
        <v>956</v>
      </c>
      <c r="B21" s="24" t="s">
        <v>795</v>
      </c>
      <c r="C21" s="116" t="s">
        <v>796</v>
      </c>
      <c r="D21" s="24" t="s">
        <v>526</v>
      </c>
      <c r="E21" s="24"/>
      <c r="F21" s="28" t="s">
        <v>0</v>
      </c>
      <c r="G21" s="28" t="s">
        <v>0</v>
      </c>
      <c r="H21" s="28"/>
      <c r="I21" s="26"/>
      <c r="J21" s="28"/>
      <c r="K21" s="24" t="s">
        <v>664</v>
      </c>
    </row>
    <row r="22" spans="1:11" s="20" customFormat="1" ht="38.25">
      <c r="A22" s="272" t="s">
        <v>800</v>
      </c>
      <c r="B22" s="155" t="s">
        <v>466</v>
      </c>
      <c r="C22" s="155" t="s">
        <v>799</v>
      </c>
      <c r="D22" s="155"/>
      <c r="E22" s="155"/>
      <c r="F22" s="211" t="s">
        <v>0</v>
      </c>
      <c r="G22" s="211" t="s">
        <v>0</v>
      </c>
      <c r="H22" s="211"/>
      <c r="I22" s="211" t="s">
        <v>0</v>
      </c>
      <c r="J22" s="211"/>
      <c r="K22" s="155"/>
    </row>
    <row r="23" spans="1:11" s="20" customFormat="1" ht="63.75">
      <c r="A23" s="218" t="s">
        <v>680</v>
      </c>
      <c r="B23" s="112" t="s">
        <v>448</v>
      </c>
      <c r="C23" s="120" t="s">
        <v>801</v>
      </c>
      <c r="D23" s="24" t="s">
        <v>37</v>
      </c>
      <c r="E23" s="24"/>
      <c r="F23" s="28" t="s">
        <v>0</v>
      </c>
      <c r="G23" s="28"/>
      <c r="H23" s="28"/>
      <c r="I23" s="28"/>
      <c r="J23" s="124"/>
      <c r="K23" s="24" t="s">
        <v>664</v>
      </c>
    </row>
    <row r="24" spans="1:11" s="20" customFormat="1" ht="51">
      <c r="A24" s="212" t="s">
        <v>681</v>
      </c>
      <c r="B24" s="112" t="s">
        <v>480</v>
      </c>
      <c r="C24" s="120" t="s">
        <v>802</v>
      </c>
      <c r="D24" s="24" t="s">
        <v>37</v>
      </c>
      <c r="E24" s="24"/>
      <c r="F24" s="28" t="s">
        <v>0</v>
      </c>
      <c r="G24" s="28"/>
      <c r="H24" s="28"/>
      <c r="I24" s="28"/>
      <c r="J24" s="124"/>
      <c r="K24" s="24" t="s">
        <v>664</v>
      </c>
    </row>
    <row r="25" spans="1:11" s="20" customFormat="1" ht="38.25">
      <c r="A25" s="212" t="s">
        <v>475</v>
      </c>
      <c r="B25" s="205" t="s">
        <v>682</v>
      </c>
      <c r="C25" s="120" t="s">
        <v>803</v>
      </c>
      <c r="D25" s="24" t="s">
        <v>37</v>
      </c>
      <c r="E25" s="24"/>
      <c r="F25" s="28" t="s">
        <v>0</v>
      </c>
      <c r="G25" s="28"/>
      <c r="H25" s="28"/>
      <c r="I25" s="28"/>
      <c r="J25" s="124"/>
      <c r="K25" s="24" t="s">
        <v>664</v>
      </c>
    </row>
    <row r="26" spans="1:11" s="20" customFormat="1" ht="51">
      <c r="A26" s="212" t="s">
        <v>481</v>
      </c>
      <c r="B26" s="24" t="s">
        <v>486</v>
      </c>
      <c r="C26" s="120" t="s">
        <v>485</v>
      </c>
      <c r="D26" s="24" t="s">
        <v>37</v>
      </c>
      <c r="E26" s="24"/>
      <c r="F26" s="28"/>
      <c r="G26" s="28" t="s">
        <v>0</v>
      </c>
      <c r="H26" s="28"/>
      <c r="I26" s="28"/>
      <c r="J26" s="124"/>
      <c r="K26" s="24" t="s">
        <v>664</v>
      </c>
    </row>
    <row r="27" spans="1:11" s="20" customFormat="1" ht="76.5">
      <c r="A27" s="212" t="s">
        <v>483</v>
      </c>
      <c r="B27" s="24" t="s">
        <v>482</v>
      </c>
      <c r="C27" s="112" t="s">
        <v>804</v>
      </c>
      <c r="D27" s="24" t="s">
        <v>667</v>
      </c>
      <c r="E27" s="24"/>
      <c r="F27" s="28" t="s">
        <v>0</v>
      </c>
      <c r="G27" s="28"/>
      <c r="H27" s="28"/>
      <c r="I27" s="28"/>
      <c r="J27" s="124"/>
      <c r="K27" s="24" t="s">
        <v>909</v>
      </c>
    </row>
    <row r="28" spans="1:11" s="20" customFormat="1" ht="51">
      <c r="A28" s="212" t="s">
        <v>488</v>
      </c>
      <c r="B28" s="24" t="s">
        <v>489</v>
      </c>
      <c r="C28" s="120" t="s">
        <v>805</v>
      </c>
      <c r="D28" s="24" t="s">
        <v>907</v>
      </c>
      <c r="E28" s="24"/>
      <c r="F28" s="28" t="s">
        <v>0</v>
      </c>
      <c r="G28" s="28"/>
      <c r="H28" s="28"/>
      <c r="I28" s="28"/>
      <c r="J28" s="124"/>
      <c r="K28" s="24" t="s">
        <v>908</v>
      </c>
    </row>
    <row r="29" spans="1:11" s="20" customFormat="1" ht="140.25">
      <c r="A29" s="212" t="s">
        <v>487</v>
      </c>
      <c r="B29" s="24" t="s">
        <v>484</v>
      </c>
      <c r="C29" s="120" t="s">
        <v>806</v>
      </c>
      <c r="D29" s="24" t="s">
        <v>37</v>
      </c>
      <c r="E29" s="24"/>
      <c r="F29" s="28"/>
      <c r="G29" s="28"/>
      <c r="H29" s="28"/>
      <c r="I29" s="28" t="s">
        <v>0</v>
      </c>
      <c r="J29" s="124"/>
      <c r="K29" s="24" t="s">
        <v>664</v>
      </c>
    </row>
    <row r="30" spans="1:11" s="20" customFormat="1" ht="102">
      <c r="A30" s="212" t="s">
        <v>927</v>
      </c>
      <c r="B30" s="27" t="s">
        <v>797</v>
      </c>
      <c r="C30" s="119" t="s">
        <v>798</v>
      </c>
      <c r="D30" s="24" t="s">
        <v>37</v>
      </c>
      <c r="E30" s="24"/>
      <c r="F30" s="28" t="s">
        <v>0</v>
      </c>
      <c r="G30" s="28" t="s">
        <v>0</v>
      </c>
      <c r="H30" s="28" t="s">
        <v>457</v>
      </c>
      <c r="I30" s="173" t="s">
        <v>0</v>
      </c>
      <c r="J30" s="28"/>
      <c r="K30" s="24" t="s">
        <v>664</v>
      </c>
    </row>
    <row r="31" spans="1:11" s="20" customFormat="1" ht="38.25">
      <c r="A31" s="212" t="s">
        <v>929</v>
      </c>
      <c r="B31" s="27" t="s">
        <v>928</v>
      </c>
      <c r="C31" s="119" t="s">
        <v>994</v>
      </c>
      <c r="D31" s="24" t="s">
        <v>37</v>
      </c>
      <c r="E31" s="24"/>
      <c r="F31" s="28"/>
      <c r="G31" s="28"/>
      <c r="H31" s="28" t="s">
        <v>0</v>
      </c>
      <c r="I31" s="173"/>
      <c r="J31" s="28"/>
      <c r="K31" s="24" t="s">
        <v>664</v>
      </c>
    </row>
    <row r="32" spans="1:11" s="20" customFormat="1" ht="76.5">
      <c r="A32" s="212" t="s">
        <v>995</v>
      </c>
      <c r="B32" s="27" t="s">
        <v>996</v>
      </c>
      <c r="C32" s="119" t="s">
        <v>997</v>
      </c>
      <c r="D32" s="24" t="s">
        <v>458</v>
      </c>
      <c r="E32" s="24"/>
      <c r="F32" s="28" t="s">
        <v>0</v>
      </c>
      <c r="G32" s="28" t="s">
        <v>0</v>
      </c>
      <c r="H32" s="28"/>
      <c r="I32" s="173"/>
      <c r="J32" s="28"/>
      <c r="K32" s="24" t="s">
        <v>664</v>
      </c>
    </row>
    <row r="33" spans="1:11" s="20" customFormat="1" ht="51">
      <c r="A33" s="245" t="s">
        <v>435</v>
      </c>
      <c r="B33" s="155" t="s">
        <v>459</v>
      </c>
      <c r="C33" s="155" t="s">
        <v>807</v>
      </c>
      <c r="D33" s="155"/>
      <c r="E33" s="155"/>
      <c r="F33" s="211">
        <f>SUM(F35:F36)</f>
        <v>21678967</v>
      </c>
      <c r="G33" s="211">
        <f>SUM(G35:G36)</f>
        <v>29513881</v>
      </c>
      <c r="H33" s="211">
        <f>SUM(H35:H36)</f>
        <v>40912545</v>
      </c>
      <c r="I33" s="211">
        <f>SUM(I35:I36)</f>
        <v>47986256</v>
      </c>
      <c r="J33" s="211">
        <f>SUM(J35:J36)</f>
        <v>144035907</v>
      </c>
      <c r="K33" s="155"/>
    </row>
    <row r="34" spans="1:11" s="20" customFormat="1" ht="63.75">
      <c r="A34" s="173" t="s">
        <v>474</v>
      </c>
      <c r="B34" s="116" t="s">
        <v>462</v>
      </c>
      <c r="C34" s="24" t="s">
        <v>808</v>
      </c>
      <c r="D34" s="24" t="s">
        <v>526</v>
      </c>
      <c r="E34" s="26"/>
      <c r="F34" s="26"/>
      <c r="G34" s="173" t="s">
        <v>0</v>
      </c>
      <c r="H34" s="173" t="s">
        <v>0</v>
      </c>
      <c r="I34" s="173" t="s">
        <v>0</v>
      </c>
      <c r="J34" s="26"/>
      <c r="K34" s="24" t="s">
        <v>664</v>
      </c>
    </row>
    <row r="35" spans="1:11" s="20" customFormat="1" ht="38.25">
      <c r="A35" s="212" t="s">
        <v>460</v>
      </c>
      <c r="B35" s="24" t="s">
        <v>436</v>
      </c>
      <c r="C35" s="24" t="s">
        <v>809</v>
      </c>
      <c r="D35" s="24" t="s">
        <v>526</v>
      </c>
      <c r="E35" s="24"/>
      <c r="F35" s="28">
        <v>10758091</v>
      </c>
      <c r="G35" s="28">
        <v>11747837</v>
      </c>
      <c r="H35" s="28">
        <v>12075075</v>
      </c>
      <c r="I35" s="28">
        <v>12329400</v>
      </c>
      <c r="J35" s="28">
        <v>50854661</v>
      </c>
      <c r="K35" s="24"/>
    </row>
    <row r="36" spans="1:11" s="20" customFormat="1" ht="25.5">
      <c r="A36" s="212" t="s">
        <v>461</v>
      </c>
      <c r="B36" s="24" t="s">
        <v>434</v>
      </c>
      <c r="C36" s="24" t="s">
        <v>810</v>
      </c>
      <c r="D36" s="24" t="s">
        <v>526</v>
      </c>
      <c r="E36" s="24"/>
      <c r="F36" s="28">
        <v>10920876</v>
      </c>
      <c r="G36" s="28">
        <v>17766044</v>
      </c>
      <c r="H36" s="28">
        <v>28837470</v>
      </c>
      <c r="I36" s="28">
        <v>35656856</v>
      </c>
      <c r="J36" s="28">
        <f>SUM(F36:I36)</f>
        <v>93181246</v>
      </c>
      <c r="K36" s="24"/>
    </row>
    <row r="37" spans="1:11" s="20" customFormat="1" ht="38.25">
      <c r="A37" s="245" t="s">
        <v>50</v>
      </c>
      <c r="B37" s="155" t="s">
        <v>467</v>
      </c>
      <c r="C37" s="155" t="s">
        <v>469</v>
      </c>
      <c r="D37" s="155"/>
      <c r="E37" s="155"/>
      <c r="F37" s="211">
        <f>SUM(F38,F39,F41)</f>
        <v>2462488</v>
      </c>
      <c r="G37" s="211">
        <f>SUM(G38,G39,G41)</f>
        <v>2462488</v>
      </c>
      <c r="H37" s="211">
        <f>SUM(H38,H39,H41)</f>
        <v>2462488</v>
      </c>
      <c r="I37" s="211">
        <f>SUM(I38,I39,I41)</f>
        <v>2462488</v>
      </c>
      <c r="J37" s="211">
        <f>SUM(J38,J39,J41)</f>
        <v>9849952</v>
      </c>
      <c r="K37" s="155"/>
    </row>
    <row r="38" spans="1:11" s="20" customFormat="1" ht="63.75">
      <c r="A38" s="216" t="s">
        <v>473</v>
      </c>
      <c r="B38" s="24" t="s">
        <v>445</v>
      </c>
      <c r="C38" s="24" t="s">
        <v>525</v>
      </c>
      <c r="D38" s="26" t="s">
        <v>902</v>
      </c>
      <c r="E38" s="26"/>
      <c r="F38" s="28">
        <v>146845</v>
      </c>
      <c r="G38" s="28">
        <v>146845</v>
      </c>
      <c r="H38" s="28">
        <v>146845</v>
      </c>
      <c r="I38" s="28">
        <v>146845</v>
      </c>
      <c r="J38" s="124">
        <f>SUM(F38:I38)</f>
        <v>587380</v>
      </c>
      <c r="K38" s="24"/>
    </row>
    <row r="39" spans="1:11" s="20" customFormat="1" ht="62.25" customHeight="1">
      <c r="A39" s="216" t="s">
        <v>444</v>
      </c>
      <c r="B39" s="24" t="s">
        <v>446</v>
      </c>
      <c r="C39" s="24" t="s">
        <v>811</v>
      </c>
      <c r="D39" s="26" t="s">
        <v>667</v>
      </c>
      <c r="E39" s="26"/>
      <c r="F39" s="28">
        <v>2215573</v>
      </c>
      <c r="G39" s="28">
        <v>2215573</v>
      </c>
      <c r="H39" s="28">
        <v>2215573</v>
      </c>
      <c r="I39" s="28">
        <v>2215573</v>
      </c>
      <c r="J39" s="28">
        <f>SUM(F39:I39)</f>
        <v>8862292</v>
      </c>
      <c r="K39" s="24"/>
    </row>
    <row r="40" spans="1:11" s="20" customFormat="1" ht="62.25" customHeight="1">
      <c r="A40" s="216" t="s">
        <v>472</v>
      </c>
      <c r="B40" s="24" t="s">
        <v>479</v>
      </c>
      <c r="C40" s="24" t="s">
        <v>812</v>
      </c>
      <c r="D40" s="26" t="s">
        <v>667</v>
      </c>
      <c r="E40" s="26"/>
      <c r="F40" s="28" t="s">
        <v>0</v>
      </c>
      <c r="G40" s="28"/>
      <c r="H40" s="28"/>
      <c r="I40" s="28"/>
      <c r="J40" s="28"/>
      <c r="K40" s="24" t="s">
        <v>730</v>
      </c>
    </row>
    <row r="41" spans="1:11" s="20" customFormat="1" ht="27.75" customHeight="1">
      <c r="A41" s="217" t="s">
        <v>478</v>
      </c>
      <c r="B41" s="24" t="s">
        <v>468</v>
      </c>
      <c r="C41" s="26" t="s">
        <v>813</v>
      </c>
      <c r="D41" s="26" t="s">
        <v>666</v>
      </c>
      <c r="E41" s="26"/>
      <c r="F41" s="28">
        <v>100070</v>
      </c>
      <c r="G41" s="28">
        <v>100070</v>
      </c>
      <c r="H41" s="28">
        <v>100070</v>
      </c>
      <c r="I41" s="28">
        <v>100070</v>
      </c>
      <c r="J41" s="28">
        <f>SUM(F41:I41)</f>
        <v>400280</v>
      </c>
      <c r="K41" s="24"/>
    </row>
    <row r="42" spans="1:11" ht="24" customHeight="1">
      <c r="A42" s="343" t="s">
        <v>10</v>
      </c>
      <c r="B42" s="346" t="s">
        <v>912</v>
      </c>
      <c r="C42" s="273" t="s">
        <v>490</v>
      </c>
      <c r="D42" s="200"/>
      <c r="E42" s="200"/>
      <c r="F42" s="274">
        <f>SUM(F46:F60)</f>
        <v>53341695.400000006</v>
      </c>
      <c r="G42" s="274">
        <f>SUM(G46:G60)</f>
        <v>200692296</v>
      </c>
      <c r="H42" s="274">
        <f>SUM(H46:H60)</f>
        <v>348247354</v>
      </c>
      <c r="I42" s="274">
        <f>SUM(I46:I60)</f>
        <v>443922910</v>
      </c>
      <c r="J42" s="274">
        <f>SUM(F42:I42)</f>
        <v>1046204255.4</v>
      </c>
      <c r="K42" s="206"/>
    </row>
    <row r="43" spans="1:11" ht="25.5">
      <c r="A43" s="344"/>
      <c r="B43" s="347"/>
      <c r="C43" s="200" t="s">
        <v>882</v>
      </c>
      <c r="D43" s="207"/>
      <c r="E43" s="193" t="s">
        <v>582</v>
      </c>
      <c r="F43" s="192" t="s">
        <v>583</v>
      </c>
      <c r="G43" s="192" t="s">
        <v>584</v>
      </c>
      <c r="H43" s="192" t="s">
        <v>585</v>
      </c>
      <c r="I43" s="192" t="s">
        <v>586</v>
      </c>
      <c r="J43" s="201"/>
      <c r="K43" s="206"/>
    </row>
    <row r="44" spans="1:11" ht="25.5">
      <c r="A44" s="345"/>
      <c r="B44" s="348"/>
      <c r="C44" s="200" t="s">
        <v>906</v>
      </c>
      <c r="D44" s="207"/>
      <c r="E44" s="190" t="s">
        <v>587</v>
      </c>
      <c r="F44" s="191">
        <v>26.6</v>
      </c>
      <c r="G44" s="191">
        <v>26.4</v>
      </c>
      <c r="H44" s="191">
        <v>26.2</v>
      </c>
      <c r="I44" s="191">
        <v>26</v>
      </c>
      <c r="J44" s="201"/>
      <c r="K44" s="206"/>
    </row>
    <row r="45" spans="1:11" s="129" customFormat="1" ht="51">
      <c r="A45" s="208" t="s">
        <v>433</v>
      </c>
      <c r="B45" s="208" t="s">
        <v>378</v>
      </c>
      <c r="C45" s="209" t="s">
        <v>814</v>
      </c>
      <c r="D45" s="210" t="s">
        <v>744</v>
      </c>
      <c r="E45" s="210"/>
      <c r="F45" s="211" t="s">
        <v>0</v>
      </c>
      <c r="G45" s="211"/>
      <c r="H45" s="211"/>
      <c r="I45" s="211"/>
      <c r="J45" s="211"/>
      <c r="K45" s="155"/>
    </row>
    <row r="46" spans="1:11" s="129" customFormat="1" ht="76.5">
      <c r="A46" s="208" t="s">
        <v>440</v>
      </c>
      <c r="B46" s="155" t="s">
        <v>903</v>
      </c>
      <c r="C46" s="155" t="s">
        <v>530</v>
      </c>
      <c r="D46" s="155"/>
      <c r="E46" s="155"/>
      <c r="F46" s="211">
        <f>SUM(F47:F53)</f>
        <v>26670847.7</v>
      </c>
      <c r="G46" s="211">
        <f>SUM(G47:G53)</f>
        <v>99641757</v>
      </c>
      <c r="H46" s="211">
        <f>SUM(H47:H53)</f>
        <v>173418677</v>
      </c>
      <c r="I46" s="211">
        <f>SUM(I47:I53)</f>
        <v>221112351</v>
      </c>
      <c r="J46" s="211">
        <f>SUM(J47:J53)</f>
        <v>520826832.7</v>
      </c>
      <c r="K46" s="155"/>
    </row>
    <row r="47" spans="1:11" s="20" customFormat="1" ht="89.25">
      <c r="A47" s="212" t="s">
        <v>441</v>
      </c>
      <c r="B47" s="24" t="s">
        <v>464</v>
      </c>
      <c r="C47" s="24" t="s">
        <v>549</v>
      </c>
      <c r="D47" s="24" t="s">
        <v>668</v>
      </c>
      <c r="E47" s="24"/>
      <c r="F47" s="28">
        <v>5687166</v>
      </c>
      <c r="G47" s="28">
        <v>20479937</v>
      </c>
      <c r="H47" s="28">
        <v>34421129</v>
      </c>
      <c r="I47" s="28">
        <v>40380042</v>
      </c>
      <c r="J47" s="28">
        <f>SUM(F47:I47)</f>
        <v>100968274</v>
      </c>
      <c r="K47" s="24" t="s">
        <v>675</v>
      </c>
    </row>
    <row r="48" spans="1:11" s="20" customFormat="1" ht="38.25">
      <c r="A48" s="212" t="s">
        <v>442</v>
      </c>
      <c r="B48" s="24" t="s">
        <v>527</v>
      </c>
      <c r="C48" s="24" t="s">
        <v>815</v>
      </c>
      <c r="D48" s="24" t="s">
        <v>526</v>
      </c>
      <c r="E48" s="24"/>
      <c r="F48" s="28">
        <v>5616800</v>
      </c>
      <c r="G48" s="28">
        <v>48600000</v>
      </c>
      <c r="H48" s="28">
        <v>105600000</v>
      </c>
      <c r="I48" s="28">
        <v>143000000</v>
      </c>
      <c r="J48" s="124">
        <v>302800000</v>
      </c>
      <c r="K48" s="24"/>
    </row>
    <row r="49" spans="1:152" s="20" customFormat="1" ht="38.25">
      <c r="A49" s="213" t="s">
        <v>449</v>
      </c>
      <c r="B49" s="114" t="s">
        <v>550</v>
      </c>
      <c r="C49" s="114" t="s">
        <v>816</v>
      </c>
      <c r="D49" s="114" t="s">
        <v>526</v>
      </c>
      <c r="E49" s="114"/>
      <c r="F49" s="28">
        <f>'[2]AE1'!F32</f>
        <v>13860808</v>
      </c>
      <c r="G49" s="28">
        <f>'[2]AE1'!G32</f>
        <v>29373474</v>
      </c>
      <c r="H49" s="28">
        <f>'[2]AE1'!H32</f>
        <v>32374771</v>
      </c>
      <c r="I49" s="28">
        <f>'[2]AE1'!I32</f>
        <v>36731399</v>
      </c>
      <c r="J49" s="124">
        <f>'[2]AE1'!J32</f>
        <v>112340452</v>
      </c>
      <c r="K49" s="114"/>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t="e">
        <f>'[2]AE1'!GC32</f>
        <v>#REF!</v>
      </c>
      <c r="CD49" s="115" t="e">
        <f>'[2]AE1'!GD32</f>
        <v>#REF!</v>
      </c>
      <c r="CE49" s="115" t="e">
        <f>'[2]AE1'!GE32</f>
        <v>#REF!</v>
      </c>
      <c r="CF49" s="115" t="e">
        <f>'[2]AE1'!GF32</f>
        <v>#REF!</v>
      </c>
      <c r="CG49" s="115" t="e">
        <f>'[2]AE1'!GG32</f>
        <v>#REF!</v>
      </c>
      <c r="CH49" s="115" t="e">
        <f>'[2]AE1'!GH32</f>
        <v>#REF!</v>
      </c>
      <c r="CI49" s="115" t="e">
        <f>'[2]AE1'!GI32</f>
        <v>#REF!</v>
      </c>
      <c r="CJ49" s="115" t="e">
        <f>'[2]AE1'!GJ32</f>
        <v>#REF!</v>
      </c>
      <c r="CK49" s="115" t="e">
        <f>'[2]AE1'!GK32</f>
        <v>#REF!</v>
      </c>
      <c r="CL49" s="115" t="e">
        <f>'[2]AE1'!GL32</f>
        <v>#REF!</v>
      </c>
      <c r="CM49" s="115" t="e">
        <f>'[2]AE1'!GM32</f>
        <v>#REF!</v>
      </c>
      <c r="CN49" s="115" t="e">
        <f>'[2]AE1'!GN32</f>
        <v>#REF!</v>
      </c>
      <c r="CO49" s="115" t="e">
        <f>'[2]AE1'!GO32</f>
        <v>#REF!</v>
      </c>
      <c r="CP49" s="115" t="e">
        <f>'[2]AE1'!GP32</f>
        <v>#REF!</v>
      </c>
      <c r="CQ49" s="115" t="e">
        <f>'[2]AE1'!GQ32</f>
        <v>#REF!</v>
      </c>
      <c r="CR49" s="115" t="e">
        <f>'[2]AE1'!GR32</f>
        <v>#REF!</v>
      </c>
      <c r="CS49" s="115" t="e">
        <f>'[2]AE1'!GS32</f>
        <v>#REF!</v>
      </c>
      <c r="CT49" s="115" t="e">
        <f>'[2]AE1'!GT32</f>
        <v>#REF!</v>
      </c>
      <c r="CU49" s="115" t="e">
        <f>'[2]AE1'!GU32</f>
        <v>#REF!</v>
      </c>
      <c r="CV49" s="115" t="e">
        <f>'[2]AE1'!GV32</f>
        <v>#REF!</v>
      </c>
      <c r="CW49" s="115" t="e">
        <f>'[2]AE1'!GW32</f>
        <v>#REF!</v>
      </c>
      <c r="CX49" s="115" t="e">
        <f>'[2]AE1'!GX32</f>
        <v>#REF!</v>
      </c>
      <c r="CY49" s="115" t="e">
        <f>'[2]AE1'!GY32</f>
        <v>#REF!</v>
      </c>
      <c r="CZ49" s="115" t="e">
        <f>'[2]AE1'!GZ32</f>
        <v>#REF!</v>
      </c>
      <c r="DA49" s="115" t="e">
        <f>'[2]AE1'!HA32</f>
        <v>#REF!</v>
      </c>
      <c r="DB49" s="115" t="e">
        <f>'[2]AE1'!HB32</f>
        <v>#REF!</v>
      </c>
      <c r="DC49" s="115" t="e">
        <f>'[2]AE1'!HC32</f>
        <v>#REF!</v>
      </c>
      <c r="DD49" s="115" t="e">
        <f>'[2]AE1'!HD32</f>
        <v>#REF!</v>
      </c>
      <c r="DE49" s="115" t="e">
        <f>'[2]AE1'!HE32</f>
        <v>#REF!</v>
      </c>
      <c r="DF49" s="115" t="e">
        <f>'[2]AE1'!HF32</f>
        <v>#REF!</v>
      </c>
      <c r="DG49" s="115" t="e">
        <f>'[2]AE1'!HG32</f>
        <v>#REF!</v>
      </c>
      <c r="DH49" s="115" t="e">
        <f>'[2]AE1'!HH32</f>
        <v>#REF!</v>
      </c>
      <c r="DI49" s="115" t="e">
        <f>'[2]AE1'!HI32</f>
        <v>#REF!</v>
      </c>
      <c r="DJ49" s="115" t="e">
        <f>'[2]AE1'!HJ32</f>
        <v>#REF!</v>
      </c>
      <c r="DK49" s="115" t="e">
        <f>'[2]AE1'!HK32</f>
        <v>#REF!</v>
      </c>
      <c r="DL49" s="115" t="e">
        <f>'[2]AE1'!HL32</f>
        <v>#REF!</v>
      </c>
      <c r="DM49" s="115" t="e">
        <f>'[2]AE1'!HM32</f>
        <v>#REF!</v>
      </c>
      <c r="DN49" s="115" t="e">
        <f>'[2]AE1'!HN32</f>
        <v>#REF!</v>
      </c>
      <c r="DO49" s="115" t="e">
        <f>'[2]AE1'!HO32</f>
        <v>#REF!</v>
      </c>
      <c r="DP49" s="115" t="e">
        <f>'[2]AE1'!HP32</f>
        <v>#REF!</v>
      </c>
      <c r="DQ49" s="115" t="e">
        <f>'[2]AE1'!HQ32</f>
        <v>#REF!</v>
      </c>
      <c r="DR49" s="115" t="e">
        <f>'[2]AE1'!HR32</f>
        <v>#REF!</v>
      </c>
      <c r="DS49" s="115" t="e">
        <f>'[2]AE1'!HS32</f>
        <v>#REF!</v>
      </c>
      <c r="DT49" s="115" t="e">
        <f>'[2]AE1'!HT32</f>
        <v>#REF!</v>
      </c>
      <c r="DU49" s="115" t="e">
        <f>'[2]AE1'!HU32</f>
        <v>#REF!</v>
      </c>
      <c r="DV49" s="115" t="e">
        <f>'[2]AE1'!HV32</f>
        <v>#REF!</v>
      </c>
      <c r="DW49" s="115" t="e">
        <f>'[2]AE1'!HW32</f>
        <v>#REF!</v>
      </c>
      <c r="DX49" s="115" t="e">
        <f>'[2]AE1'!HX32</f>
        <v>#REF!</v>
      </c>
      <c r="DY49" s="115" t="e">
        <f>'[2]AE1'!HY32</f>
        <v>#REF!</v>
      </c>
      <c r="DZ49" s="115" t="e">
        <f>'[2]AE1'!HZ32</f>
        <v>#REF!</v>
      </c>
      <c r="EA49" s="115" t="e">
        <f>'[2]AE1'!IA32</f>
        <v>#REF!</v>
      </c>
      <c r="EB49" s="115" t="e">
        <f>'[2]AE1'!IB32</f>
        <v>#REF!</v>
      </c>
      <c r="EC49" s="115" t="e">
        <f>'[2]AE1'!IC32</f>
        <v>#REF!</v>
      </c>
      <c r="ED49" s="115" t="e">
        <f>'[2]AE1'!ID32</f>
        <v>#REF!</v>
      </c>
      <c r="EE49" s="115" t="e">
        <f>'[2]AE1'!IE32</f>
        <v>#REF!</v>
      </c>
      <c r="EF49" s="115" t="e">
        <f>'[2]AE1'!IF32</f>
        <v>#REF!</v>
      </c>
      <c r="EG49" s="115" t="e">
        <f>'[2]AE1'!IG32</f>
        <v>#REF!</v>
      </c>
      <c r="EH49" s="115" t="e">
        <f>'[2]AE1'!IH32</f>
        <v>#REF!</v>
      </c>
      <c r="EI49" s="115" t="e">
        <f>'[2]AE1'!II32</f>
        <v>#REF!</v>
      </c>
      <c r="EJ49" s="115" t="e">
        <f>'[2]AE1'!IJ32</f>
        <v>#REF!</v>
      </c>
      <c r="EK49" s="115" t="e">
        <f>'[2]AE1'!IK32</f>
        <v>#REF!</v>
      </c>
      <c r="EL49" s="115" t="e">
        <f>'[2]AE1'!IL32</f>
        <v>#REF!</v>
      </c>
      <c r="EM49" s="115" t="e">
        <f>'[2]AE1'!IM32</f>
        <v>#REF!</v>
      </c>
      <c r="EN49" s="115" t="e">
        <f>'[2]AE1'!IN32</f>
        <v>#REF!</v>
      </c>
      <c r="EO49" s="115" t="e">
        <f>'[2]AE1'!IO32</f>
        <v>#REF!</v>
      </c>
      <c r="EP49" s="115" t="e">
        <f>'[2]AE1'!IP32</f>
        <v>#REF!</v>
      </c>
      <c r="EQ49" s="115" t="e">
        <f>'[2]AE1'!IQ32</f>
        <v>#REF!</v>
      </c>
      <c r="ER49" s="115" t="e">
        <f>'[2]AE1'!IR32</f>
        <v>#REF!</v>
      </c>
      <c r="ES49" s="115" t="e">
        <f>'[2]AE1'!IS32</f>
        <v>#REF!</v>
      </c>
      <c r="ET49" s="115" t="e">
        <f>'[2]AE1'!IT32</f>
        <v>#REF!</v>
      </c>
      <c r="EU49" s="115" t="e">
        <f>'[2]AE1'!IU32</f>
        <v>#REF!</v>
      </c>
      <c r="EV49" s="115" t="e">
        <f>'[2]AE1'!IV32</f>
        <v>#REF!</v>
      </c>
    </row>
    <row r="50" spans="1:11" s="20" customFormat="1" ht="76.5">
      <c r="A50" s="284" t="s">
        <v>888</v>
      </c>
      <c r="B50" s="155" t="s">
        <v>891</v>
      </c>
      <c r="C50" s="285" t="s">
        <v>901</v>
      </c>
      <c r="D50" s="155"/>
      <c r="E50" s="155"/>
      <c r="F50" s="211">
        <v>1506073.7</v>
      </c>
      <c r="G50" s="211">
        <v>1188346</v>
      </c>
      <c r="H50" s="211">
        <v>1022777</v>
      </c>
      <c r="I50" s="211">
        <v>1000910</v>
      </c>
      <c r="J50" s="286">
        <f>SUM(F50:I50)</f>
        <v>4718106.7</v>
      </c>
      <c r="K50" s="155" t="s">
        <v>676</v>
      </c>
    </row>
    <row r="51" spans="1:11" s="20" customFormat="1" ht="102">
      <c r="A51" s="212" t="s">
        <v>904</v>
      </c>
      <c r="B51" s="24" t="s">
        <v>463</v>
      </c>
      <c r="C51" s="32" t="s">
        <v>880</v>
      </c>
      <c r="D51" s="24" t="s">
        <v>669</v>
      </c>
      <c r="E51" s="24"/>
      <c r="F51" s="283" t="s">
        <v>0</v>
      </c>
      <c r="G51" s="283" t="s">
        <v>0</v>
      </c>
      <c r="H51" s="283" t="s">
        <v>0</v>
      </c>
      <c r="I51" s="283" t="s">
        <v>0</v>
      </c>
      <c r="J51" s="283"/>
      <c r="K51" s="24" t="s">
        <v>892</v>
      </c>
    </row>
    <row r="52" spans="1:11" s="20" customFormat="1" ht="76.5">
      <c r="A52" s="214" t="s">
        <v>889</v>
      </c>
      <c r="B52" s="24" t="s">
        <v>528</v>
      </c>
      <c r="C52" s="24" t="s">
        <v>551</v>
      </c>
      <c r="D52" s="24" t="s">
        <v>458</v>
      </c>
      <c r="E52" s="24"/>
      <c r="F52" s="28" t="s">
        <v>0</v>
      </c>
      <c r="G52" s="28" t="s">
        <v>0</v>
      </c>
      <c r="H52" s="28"/>
      <c r="I52" s="28"/>
      <c r="J52" s="124"/>
      <c r="K52" s="24" t="s">
        <v>892</v>
      </c>
    </row>
    <row r="53" spans="1:11" s="20" customFormat="1" ht="76.5">
      <c r="A53" s="212" t="s">
        <v>890</v>
      </c>
      <c r="B53" s="24" t="s">
        <v>465</v>
      </c>
      <c r="C53" s="119" t="s">
        <v>887</v>
      </c>
      <c r="D53" s="24" t="s">
        <v>817</v>
      </c>
      <c r="E53" s="24"/>
      <c r="F53" s="28" t="s">
        <v>0</v>
      </c>
      <c r="G53" s="28" t="s">
        <v>0</v>
      </c>
      <c r="H53" s="28" t="s">
        <v>0</v>
      </c>
      <c r="I53" s="28" t="s">
        <v>0</v>
      </c>
      <c r="J53" s="124"/>
      <c r="K53" s="24" t="s">
        <v>892</v>
      </c>
    </row>
    <row r="54" spans="1:11" s="129" customFormat="1" ht="25.5">
      <c r="A54" s="245" t="s">
        <v>893</v>
      </c>
      <c r="B54" s="155" t="s">
        <v>447</v>
      </c>
      <c r="C54" s="155" t="s">
        <v>470</v>
      </c>
      <c r="D54" s="155"/>
      <c r="E54" s="155"/>
      <c r="F54" s="211" t="s">
        <v>0</v>
      </c>
      <c r="G54" s="211">
        <f>SUM(G60)</f>
        <v>704391</v>
      </c>
      <c r="H54" s="211">
        <f>SUM(H60)</f>
        <v>705000</v>
      </c>
      <c r="I54" s="211">
        <f>SUM(I60)</f>
        <v>849104</v>
      </c>
      <c r="J54" s="211">
        <f>SUM(J60)</f>
        <v>2258495</v>
      </c>
      <c r="K54" s="155"/>
    </row>
    <row r="55" spans="1:11" s="20" customFormat="1" ht="89.25">
      <c r="A55" s="213" t="s">
        <v>894</v>
      </c>
      <c r="B55" s="24" t="s">
        <v>443</v>
      </c>
      <c r="C55" s="24" t="s">
        <v>818</v>
      </c>
      <c r="D55" s="24" t="s">
        <v>670</v>
      </c>
      <c r="E55" s="24"/>
      <c r="F55" s="28" t="s">
        <v>0</v>
      </c>
      <c r="G55" s="28" t="s">
        <v>0</v>
      </c>
      <c r="H55" s="28"/>
      <c r="I55" s="28"/>
      <c r="J55" s="124"/>
      <c r="K55" s="24" t="s">
        <v>911</v>
      </c>
    </row>
    <row r="56" spans="1:11" s="20" customFormat="1" ht="76.5">
      <c r="A56" s="213" t="s">
        <v>895</v>
      </c>
      <c r="B56" s="24" t="s">
        <v>476</v>
      </c>
      <c r="C56" s="24" t="s">
        <v>819</v>
      </c>
      <c r="D56" s="24" t="s">
        <v>671</v>
      </c>
      <c r="E56" s="24"/>
      <c r="F56" s="28" t="s">
        <v>0</v>
      </c>
      <c r="G56" s="28"/>
      <c r="H56" s="28"/>
      <c r="I56" s="28"/>
      <c r="J56" s="124"/>
      <c r="K56" s="24" t="s">
        <v>825</v>
      </c>
    </row>
    <row r="57" spans="1:11" s="20" customFormat="1" ht="63.75">
      <c r="A57" s="213" t="s">
        <v>896</v>
      </c>
      <c r="B57" s="24" t="s">
        <v>477</v>
      </c>
      <c r="C57" s="24" t="s">
        <v>820</v>
      </c>
      <c r="D57" s="24" t="s">
        <v>881</v>
      </c>
      <c r="E57" s="24"/>
      <c r="F57" s="28" t="s">
        <v>0</v>
      </c>
      <c r="G57" s="28"/>
      <c r="H57" s="28"/>
      <c r="I57" s="28"/>
      <c r="J57" s="124"/>
      <c r="K57" s="24" t="s">
        <v>824</v>
      </c>
    </row>
    <row r="58" spans="1:11" s="20" customFormat="1" ht="51">
      <c r="A58" s="213" t="s">
        <v>897</v>
      </c>
      <c r="B58" s="24" t="s">
        <v>529</v>
      </c>
      <c r="C58" s="24" t="s">
        <v>821</v>
      </c>
      <c r="D58" s="24" t="s">
        <v>672</v>
      </c>
      <c r="E58" s="24"/>
      <c r="F58" s="28" t="s">
        <v>0</v>
      </c>
      <c r="G58" s="28"/>
      <c r="H58" s="28"/>
      <c r="I58" s="28"/>
      <c r="J58" s="124"/>
      <c r="K58" s="24" t="s">
        <v>823</v>
      </c>
    </row>
    <row r="59" spans="1:11" s="20" customFormat="1" ht="76.5">
      <c r="A59" s="213" t="s">
        <v>898</v>
      </c>
      <c r="B59" s="113" t="s">
        <v>471</v>
      </c>
      <c r="C59" s="24" t="s">
        <v>822</v>
      </c>
      <c r="D59" s="24" t="s">
        <v>37</v>
      </c>
      <c r="E59" s="24"/>
      <c r="F59" s="124" t="s">
        <v>0</v>
      </c>
      <c r="G59" s="124" t="s">
        <v>0</v>
      </c>
      <c r="H59" s="28"/>
      <c r="I59" s="28"/>
      <c r="J59" s="124"/>
      <c r="K59" s="24" t="s">
        <v>673</v>
      </c>
    </row>
    <row r="60" spans="1:11" s="29" customFormat="1" ht="89.25">
      <c r="A60" s="215" t="s">
        <v>899</v>
      </c>
      <c r="B60" s="27" t="s">
        <v>379</v>
      </c>
      <c r="C60" s="24" t="s">
        <v>683</v>
      </c>
      <c r="D60" s="24" t="s">
        <v>667</v>
      </c>
      <c r="E60" s="24"/>
      <c r="F60" s="28"/>
      <c r="G60" s="28">
        <v>704391</v>
      </c>
      <c r="H60" s="28">
        <v>705000</v>
      </c>
      <c r="I60" s="28">
        <v>849104</v>
      </c>
      <c r="J60" s="124">
        <f>SUM(F60:I60)</f>
        <v>2258495</v>
      </c>
      <c r="K60" s="24" t="s">
        <v>674</v>
      </c>
    </row>
    <row r="61" spans="1:11" s="29" customFormat="1" ht="89.25">
      <c r="A61" s="215" t="s">
        <v>900</v>
      </c>
      <c r="B61" s="27" t="s">
        <v>450</v>
      </c>
      <c r="C61" s="24" t="s">
        <v>451</v>
      </c>
      <c r="D61" s="24" t="s">
        <v>37</v>
      </c>
      <c r="E61" s="24"/>
      <c r="F61" s="28" t="s">
        <v>0</v>
      </c>
      <c r="G61" s="28" t="s">
        <v>0</v>
      </c>
      <c r="H61" s="28"/>
      <c r="I61" s="28"/>
      <c r="J61" s="124"/>
      <c r="K61" s="24" t="s">
        <v>910</v>
      </c>
    </row>
    <row r="62" ht="15">
      <c r="A62" s="23"/>
    </row>
    <row r="66" ht="12.75">
      <c r="A66" s="21"/>
    </row>
    <row r="67" ht="12.75">
      <c r="A67" s="21"/>
    </row>
    <row r="68" spans="1:2" ht="12.75">
      <c r="A68" s="22"/>
      <c r="B68" s="3"/>
    </row>
    <row r="69" spans="1:2" ht="12.75">
      <c r="A69" s="22"/>
      <c r="B69" s="3"/>
    </row>
    <row r="70" ht="12.75">
      <c r="A70" s="21"/>
    </row>
  </sheetData>
  <sheetProtection/>
  <mergeCells count="6">
    <mergeCell ref="A42:A44"/>
    <mergeCell ref="B42:B44"/>
    <mergeCell ref="B2:B3"/>
    <mergeCell ref="A2:A3"/>
    <mergeCell ref="A4:A10"/>
    <mergeCell ref="B4:B10"/>
  </mergeCells>
  <printOptions/>
  <pageMargins left="0.25" right="0.25" top="0.75" bottom="0.75" header="0.3" footer="0.3"/>
  <pageSetup fitToHeight="0"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K57"/>
  <sheetViews>
    <sheetView zoomScalePageLayoutView="0" workbookViewId="0" topLeftCell="A25">
      <selection activeCell="B30" sqref="B30"/>
    </sheetView>
  </sheetViews>
  <sheetFormatPr defaultColWidth="11.421875" defaultRowHeight="15"/>
  <cols>
    <col min="1" max="1" width="7.28125" style="84" bestFit="1" customWidth="1"/>
    <col min="2" max="2" width="28.421875" style="78" customWidth="1"/>
    <col min="3" max="3" width="53.8515625" style="78" customWidth="1"/>
    <col min="4" max="4" width="10.7109375" style="12" customWidth="1"/>
    <col min="5" max="5" width="13.28125" style="12" customWidth="1"/>
    <col min="6" max="9" width="13.421875" style="12" bestFit="1" customWidth="1"/>
    <col min="10" max="10" width="15.8515625" style="12" bestFit="1" customWidth="1"/>
    <col min="11" max="11" width="31.28125" style="68" customWidth="1"/>
    <col min="12" max="16384" width="11.421875" style="12" customWidth="1"/>
  </cols>
  <sheetData>
    <row r="1" spans="1:11" ht="25.5">
      <c r="A1" s="48" t="s">
        <v>3</v>
      </c>
      <c r="B1" s="49" t="s">
        <v>5</v>
      </c>
      <c r="C1" s="49" t="s">
        <v>1</v>
      </c>
      <c r="D1" s="49" t="s">
        <v>4</v>
      </c>
      <c r="E1" s="49" t="s">
        <v>6</v>
      </c>
      <c r="F1" s="13">
        <v>2016</v>
      </c>
      <c r="G1" s="13">
        <v>2017</v>
      </c>
      <c r="H1" s="13">
        <v>2018</v>
      </c>
      <c r="I1" s="13">
        <v>2019</v>
      </c>
      <c r="J1" s="71" t="s">
        <v>2</v>
      </c>
      <c r="K1" s="49" t="s">
        <v>306</v>
      </c>
    </row>
    <row r="2" spans="1:11" s="80" customFormat="1" ht="15">
      <c r="A2" s="365" t="s">
        <v>15</v>
      </c>
      <c r="B2" s="362" t="s">
        <v>919</v>
      </c>
      <c r="C2" s="151" t="s">
        <v>490</v>
      </c>
      <c r="D2" s="42"/>
      <c r="E2" s="151"/>
      <c r="F2" s="152">
        <f>SUM(F7,F36,F47)</f>
        <v>3616915194.54845</v>
      </c>
      <c r="G2" s="152">
        <f>SUM(G7,G36,G47)</f>
        <v>3813610365.5387487</v>
      </c>
      <c r="H2" s="152">
        <f>SUM(H7,H36,H47)</f>
        <v>3968199319.5137835</v>
      </c>
      <c r="I2" s="152">
        <f>SUM(I7,I36,I47)</f>
        <v>4124478049.582242</v>
      </c>
      <c r="J2" s="152">
        <f>SUM(F2:I2)</f>
        <v>15523202929.183224</v>
      </c>
      <c r="K2" s="50"/>
    </row>
    <row r="3" spans="1:11" s="80" customFormat="1" ht="33" customHeight="1">
      <c r="A3" s="366"/>
      <c r="B3" s="363"/>
      <c r="C3" s="42" t="s">
        <v>654</v>
      </c>
      <c r="D3" s="42"/>
      <c r="E3" s="256" t="s">
        <v>590</v>
      </c>
      <c r="F3" s="257">
        <v>7.3</v>
      </c>
      <c r="G3" s="257">
        <v>7.1</v>
      </c>
      <c r="H3" s="257">
        <v>7</v>
      </c>
      <c r="I3" s="257">
        <v>7</v>
      </c>
      <c r="J3" s="152"/>
      <c r="K3" s="50"/>
    </row>
    <row r="4" spans="1:11" s="80" customFormat="1" ht="30" customHeight="1">
      <c r="A4" s="366"/>
      <c r="B4" s="363"/>
      <c r="C4" s="42" t="s">
        <v>655</v>
      </c>
      <c r="D4" s="42"/>
      <c r="E4" s="256" t="s">
        <v>592</v>
      </c>
      <c r="F4" s="257">
        <v>8.5</v>
      </c>
      <c r="G4" s="257">
        <v>8.3</v>
      </c>
      <c r="H4" s="257">
        <v>8.2</v>
      </c>
      <c r="I4" s="257">
        <v>8.1</v>
      </c>
      <c r="J4" s="152"/>
      <c r="K4" s="50"/>
    </row>
    <row r="5" spans="1:11" s="80" customFormat="1" ht="44.25" customHeight="1">
      <c r="A5" s="366"/>
      <c r="B5" s="363"/>
      <c r="C5" s="42" t="s">
        <v>653</v>
      </c>
      <c r="D5" s="42"/>
      <c r="E5" s="256" t="s">
        <v>593</v>
      </c>
      <c r="F5" s="257">
        <v>1.9</v>
      </c>
      <c r="G5" s="257">
        <v>1.5</v>
      </c>
      <c r="H5" s="257">
        <v>1.2</v>
      </c>
      <c r="I5" s="257">
        <v>1.1</v>
      </c>
      <c r="J5" s="91"/>
      <c r="K5" s="42"/>
    </row>
    <row r="6" spans="1:11" s="80" customFormat="1" ht="25.5">
      <c r="A6" s="367"/>
      <c r="B6" s="364"/>
      <c r="C6" s="42" t="s">
        <v>166</v>
      </c>
      <c r="D6" s="42"/>
      <c r="E6" s="151" t="s">
        <v>594</v>
      </c>
      <c r="F6" s="91">
        <v>5.1</v>
      </c>
      <c r="G6" s="91">
        <v>5</v>
      </c>
      <c r="H6" s="91">
        <v>4.9</v>
      </c>
      <c r="I6" s="91">
        <v>4.9</v>
      </c>
      <c r="J6" s="91"/>
      <c r="K6" s="42"/>
    </row>
    <row r="7" spans="1:11" s="79" customFormat="1" ht="15">
      <c r="A7" s="371" t="s">
        <v>11</v>
      </c>
      <c r="B7" s="368" t="s">
        <v>922</v>
      </c>
      <c r="C7" s="65" t="s">
        <v>490</v>
      </c>
      <c r="D7" s="62"/>
      <c r="E7" s="65"/>
      <c r="F7" s="67">
        <f>SUM(F11:F35)</f>
        <v>3616915194.54845</v>
      </c>
      <c r="G7" s="67">
        <f>SUM(G11:G35)</f>
        <v>3813610365.5387487</v>
      </c>
      <c r="H7" s="67">
        <f>SUM(H11:H35)</f>
        <v>3968199319.5137835</v>
      </c>
      <c r="I7" s="67">
        <f>SUM(I11:I35)</f>
        <v>4124478049.582242</v>
      </c>
      <c r="J7" s="67">
        <f>SUM(J11:J35)</f>
        <v>15477648611.183226</v>
      </c>
      <c r="K7" s="62"/>
    </row>
    <row r="8" spans="1:11" s="79" customFormat="1" ht="25.5">
      <c r="A8" s="371"/>
      <c r="B8" s="369"/>
      <c r="C8" s="62" t="s">
        <v>315</v>
      </c>
      <c r="D8" s="62"/>
      <c r="E8" s="228" t="s">
        <v>597</v>
      </c>
      <c r="F8" s="258">
        <v>4.884536476373212</v>
      </c>
      <c r="G8" s="258">
        <v>4.832295444540343</v>
      </c>
      <c r="H8" s="258">
        <v>4.805889458504604</v>
      </c>
      <c r="I8" s="258">
        <v>4.779337583043253</v>
      </c>
      <c r="J8" s="92"/>
      <c r="K8" s="62"/>
    </row>
    <row r="9" spans="1:11" s="79" customFormat="1" ht="25.5">
      <c r="A9" s="371"/>
      <c r="B9" s="369"/>
      <c r="C9" s="62" t="s">
        <v>316</v>
      </c>
      <c r="D9" s="62"/>
      <c r="E9" s="259" t="s">
        <v>599</v>
      </c>
      <c r="F9" s="258">
        <v>10.6482895184936</v>
      </c>
      <c r="G9" s="258">
        <v>10.534404069097947</v>
      </c>
      <c r="H9" s="258">
        <v>10.476839019540034</v>
      </c>
      <c r="I9" s="258">
        <v>10.418955931034288</v>
      </c>
      <c r="J9" s="92"/>
      <c r="K9" s="62"/>
    </row>
    <row r="10" spans="1:11" s="79" customFormat="1" ht="25.5">
      <c r="A10" s="371"/>
      <c r="B10" s="370"/>
      <c r="C10" s="62" t="s">
        <v>317</v>
      </c>
      <c r="D10" s="62"/>
      <c r="E10" s="259" t="s">
        <v>602</v>
      </c>
      <c r="F10" s="258">
        <v>9.280619305109102</v>
      </c>
      <c r="G10" s="258">
        <v>9.181361344626652</v>
      </c>
      <c r="H10" s="258">
        <v>9.131189971158745</v>
      </c>
      <c r="I10" s="258">
        <v>9.080741407782178</v>
      </c>
      <c r="J10" s="92"/>
      <c r="K10" s="62"/>
    </row>
    <row r="11" spans="1:11" s="81" customFormat="1" ht="51">
      <c r="A11" s="247" t="s">
        <v>12</v>
      </c>
      <c r="B11" s="246" t="s">
        <v>309</v>
      </c>
      <c r="C11" s="153" t="s">
        <v>307</v>
      </c>
      <c r="D11" s="153" t="s">
        <v>37</v>
      </c>
      <c r="E11" s="260"/>
      <c r="F11" s="111">
        <f>SUM(F12:F22)</f>
        <v>1805942063.2742252</v>
      </c>
      <c r="G11" s="111">
        <f>SUM(G12:G22)</f>
        <v>1882093106.2693741</v>
      </c>
      <c r="H11" s="111">
        <f>SUM(H12:H22)</f>
        <v>1959375608.7568917</v>
      </c>
      <c r="I11" s="111">
        <f>SUM(I12:I22)</f>
        <v>2037852682.291121</v>
      </c>
      <c r="J11" s="111">
        <f>SUM(J12:J22)</f>
        <v>7672486301.591613</v>
      </c>
      <c r="K11" s="95"/>
    </row>
    <row r="12" spans="1:11" s="10" customFormat="1" ht="39">
      <c r="A12" s="74" t="s">
        <v>63</v>
      </c>
      <c r="B12" s="73" t="s">
        <v>69</v>
      </c>
      <c r="C12" s="24" t="s">
        <v>828</v>
      </c>
      <c r="D12" s="24" t="s">
        <v>42</v>
      </c>
      <c r="E12" s="261"/>
      <c r="F12" s="262">
        <v>1655412328.8442252</v>
      </c>
      <c r="G12" s="262">
        <v>1727772203.1646488</v>
      </c>
      <c r="H12" s="262">
        <v>1799546322.15296</v>
      </c>
      <c r="I12" s="262">
        <v>1870785574.6098218</v>
      </c>
      <c r="J12" s="55">
        <f>SUM(F12:I12)</f>
        <v>7053516428.771656</v>
      </c>
      <c r="K12" s="16" t="s">
        <v>693</v>
      </c>
    </row>
    <row r="13" spans="1:11" s="10" customFormat="1" ht="51.75">
      <c r="A13" s="74" t="s">
        <v>64</v>
      </c>
      <c r="B13" s="73" t="s">
        <v>70</v>
      </c>
      <c r="C13" s="24" t="s">
        <v>829</v>
      </c>
      <c r="D13" s="24" t="s">
        <v>501</v>
      </c>
      <c r="E13" s="261"/>
      <c r="F13" s="262">
        <v>63864000</v>
      </c>
      <c r="G13" s="262">
        <v>66553000</v>
      </c>
      <c r="H13" s="262">
        <v>69580000</v>
      </c>
      <c r="I13" s="262">
        <v>72953000</v>
      </c>
      <c r="J13" s="55">
        <f>SUM(F13:I13)</f>
        <v>272950000</v>
      </c>
      <c r="K13" s="16" t="s">
        <v>694</v>
      </c>
    </row>
    <row r="14" spans="1:11" s="10" customFormat="1" ht="64.5">
      <c r="A14" s="74" t="s">
        <v>65</v>
      </c>
      <c r="B14" s="8" t="s">
        <v>71</v>
      </c>
      <c r="C14" s="24" t="s">
        <v>830</v>
      </c>
      <c r="D14" s="24" t="s">
        <v>501</v>
      </c>
      <c r="E14" s="261"/>
      <c r="F14" s="28">
        <v>2037120</v>
      </c>
      <c r="G14" s="28">
        <v>2019840</v>
      </c>
      <c r="H14" s="28">
        <v>2002560</v>
      </c>
      <c r="I14" s="28">
        <v>1985280</v>
      </c>
      <c r="J14" s="55">
        <f>SUM(F14:I14)</f>
        <v>8044800</v>
      </c>
      <c r="K14" s="16" t="s">
        <v>695</v>
      </c>
    </row>
    <row r="15" spans="1:11" s="10" customFormat="1" ht="61.5" customHeight="1">
      <c r="A15" s="74" t="s">
        <v>66</v>
      </c>
      <c r="B15" s="8" t="s">
        <v>72</v>
      </c>
      <c r="C15" s="24" t="s">
        <v>937</v>
      </c>
      <c r="D15" s="24" t="s">
        <v>501</v>
      </c>
      <c r="E15" s="261"/>
      <c r="F15" s="28">
        <v>86049</v>
      </c>
      <c r="G15" s="28">
        <v>88759</v>
      </c>
      <c r="H15" s="28">
        <v>91756</v>
      </c>
      <c r="I15" s="28">
        <v>95403</v>
      </c>
      <c r="J15" s="55">
        <f>SUM(F15:I15)</f>
        <v>361967</v>
      </c>
      <c r="K15" s="16" t="s">
        <v>693</v>
      </c>
    </row>
    <row r="16" spans="1:11" s="10" customFormat="1" ht="39">
      <c r="A16" s="74" t="s">
        <v>67</v>
      </c>
      <c r="B16" s="24" t="s">
        <v>685</v>
      </c>
      <c r="C16" s="24" t="s">
        <v>331</v>
      </c>
      <c r="D16" s="24" t="s">
        <v>42</v>
      </c>
      <c r="E16" s="261"/>
      <c r="F16" s="250">
        <v>22500000</v>
      </c>
      <c r="G16" s="250">
        <v>22500000</v>
      </c>
      <c r="H16" s="250">
        <v>22500000</v>
      </c>
      <c r="I16" s="250">
        <v>22500000</v>
      </c>
      <c r="J16" s="55">
        <v>77222841</v>
      </c>
      <c r="K16" s="16" t="s">
        <v>696</v>
      </c>
    </row>
    <row r="17" spans="1:11" s="10" customFormat="1" ht="39">
      <c r="A17" s="74" t="s">
        <v>68</v>
      </c>
      <c r="B17" s="8" t="s">
        <v>308</v>
      </c>
      <c r="C17" s="24" t="s">
        <v>831</v>
      </c>
      <c r="D17" s="24" t="s">
        <v>501</v>
      </c>
      <c r="E17" s="261"/>
      <c r="F17" s="262">
        <v>78000</v>
      </c>
      <c r="G17" s="262">
        <v>79300</v>
      </c>
      <c r="H17" s="262">
        <v>85800</v>
      </c>
      <c r="I17" s="262">
        <v>85800</v>
      </c>
      <c r="J17" s="55">
        <f aca="true" t="shared" si="0" ref="J17:J22">SUM(F17:I17)</f>
        <v>328900</v>
      </c>
      <c r="K17" s="16" t="s">
        <v>697</v>
      </c>
    </row>
    <row r="18" spans="1:11" s="81" customFormat="1" ht="39">
      <c r="A18" s="74" t="s">
        <v>686</v>
      </c>
      <c r="B18" s="8" t="s">
        <v>687</v>
      </c>
      <c r="C18" s="24" t="s">
        <v>832</v>
      </c>
      <c r="D18" s="24" t="s">
        <v>501</v>
      </c>
      <c r="E18" s="261"/>
      <c r="F18" s="262">
        <v>300000</v>
      </c>
      <c r="G18" s="262">
        <v>300000</v>
      </c>
      <c r="H18" s="262">
        <v>300000</v>
      </c>
      <c r="I18" s="262">
        <v>300000</v>
      </c>
      <c r="J18" s="55">
        <f t="shared" si="0"/>
        <v>1200000</v>
      </c>
      <c r="K18" s="16" t="s">
        <v>698</v>
      </c>
    </row>
    <row r="19" spans="1:11" s="10" customFormat="1" ht="39">
      <c r="A19" s="74" t="s">
        <v>688</v>
      </c>
      <c r="B19" s="8" t="s">
        <v>689</v>
      </c>
      <c r="C19" s="24" t="s">
        <v>938</v>
      </c>
      <c r="D19" s="24" t="s">
        <v>501</v>
      </c>
      <c r="E19" s="261"/>
      <c r="F19" s="262">
        <v>12366072</v>
      </c>
      <c r="G19" s="262">
        <v>13428105.600000001</v>
      </c>
      <c r="H19" s="262">
        <v>14850993.600000001</v>
      </c>
      <c r="I19" s="262">
        <v>16402097.376000002</v>
      </c>
      <c r="J19" s="55">
        <f t="shared" si="0"/>
        <v>57047268.576000005</v>
      </c>
      <c r="K19" s="16" t="s">
        <v>699</v>
      </c>
    </row>
    <row r="20" spans="1:11" s="10" customFormat="1" ht="51.75">
      <c r="A20" s="74" t="s">
        <v>690</v>
      </c>
      <c r="B20" s="8" t="s">
        <v>691</v>
      </c>
      <c r="C20" s="24" t="s">
        <v>939</v>
      </c>
      <c r="D20" s="24" t="s">
        <v>501</v>
      </c>
      <c r="E20" s="261"/>
      <c r="F20" s="262">
        <v>228675.43</v>
      </c>
      <c r="G20" s="262">
        <v>133740.3</v>
      </c>
      <c r="H20" s="262">
        <v>68319.25</v>
      </c>
      <c r="I20" s="262">
        <v>29725.305</v>
      </c>
      <c r="J20" s="55">
        <f t="shared" si="0"/>
        <v>460460.285</v>
      </c>
      <c r="K20" s="16" t="s">
        <v>700</v>
      </c>
    </row>
    <row r="21" spans="1:11" s="10" customFormat="1" ht="39">
      <c r="A21" s="213" t="s">
        <v>692</v>
      </c>
      <c r="B21" s="8" t="s">
        <v>703</v>
      </c>
      <c r="C21" s="24" t="s">
        <v>833</v>
      </c>
      <c r="D21" s="24" t="s">
        <v>501</v>
      </c>
      <c r="E21" s="261"/>
      <c r="F21" s="28">
        <v>22910897</v>
      </c>
      <c r="G21" s="28">
        <v>21032417</v>
      </c>
      <c r="H21" s="28">
        <v>20040700</v>
      </c>
      <c r="I21" s="28">
        <v>19834753</v>
      </c>
      <c r="J21" s="55">
        <f t="shared" si="0"/>
        <v>83818767</v>
      </c>
      <c r="K21" s="16" t="s">
        <v>699</v>
      </c>
    </row>
    <row r="22" spans="1:11" s="10" customFormat="1" ht="51.75">
      <c r="A22" s="213" t="s">
        <v>702</v>
      </c>
      <c r="B22" s="8" t="s">
        <v>701</v>
      </c>
      <c r="C22" s="24" t="s">
        <v>834</v>
      </c>
      <c r="D22" s="24" t="s">
        <v>751</v>
      </c>
      <c r="E22" s="261"/>
      <c r="F22" s="28">
        <v>26158921</v>
      </c>
      <c r="G22" s="28">
        <v>28185741.204725556</v>
      </c>
      <c r="H22" s="28">
        <v>30309157.753931712</v>
      </c>
      <c r="I22" s="28">
        <v>32881049.0002993</v>
      </c>
      <c r="J22" s="55">
        <f t="shared" si="0"/>
        <v>117534868.95895657</v>
      </c>
      <c r="K22" s="16" t="s">
        <v>704</v>
      </c>
    </row>
    <row r="23" spans="1:11" s="81" customFormat="1" ht="63.75">
      <c r="A23" s="247" t="s">
        <v>332</v>
      </c>
      <c r="B23" s="252" t="s">
        <v>752</v>
      </c>
      <c r="C23" s="155" t="s">
        <v>839</v>
      </c>
      <c r="D23" s="153" t="s">
        <v>77</v>
      </c>
      <c r="E23" s="260"/>
      <c r="F23" s="111" t="s">
        <v>0</v>
      </c>
      <c r="G23" s="111" t="s">
        <v>0</v>
      </c>
      <c r="H23" s="111"/>
      <c r="I23" s="111"/>
      <c r="J23" s="111"/>
      <c r="K23" s="95"/>
    </row>
    <row r="24" spans="1:11" s="10" customFormat="1" ht="51">
      <c r="A24" s="74" t="s">
        <v>749</v>
      </c>
      <c r="B24" s="24" t="s">
        <v>314</v>
      </c>
      <c r="C24" s="24" t="s">
        <v>835</v>
      </c>
      <c r="D24" s="9" t="s">
        <v>37</v>
      </c>
      <c r="E24" s="263"/>
      <c r="F24" s="15" t="s">
        <v>0</v>
      </c>
      <c r="G24" s="15" t="s">
        <v>0</v>
      </c>
      <c r="H24" s="15"/>
      <c r="I24" s="15"/>
      <c r="J24" s="15"/>
      <c r="K24" s="32" t="s">
        <v>733</v>
      </c>
    </row>
    <row r="25" spans="1:11" s="10" customFormat="1" ht="51">
      <c r="A25" s="74" t="s">
        <v>750</v>
      </c>
      <c r="B25" s="93" t="s">
        <v>753</v>
      </c>
      <c r="C25" s="24" t="s">
        <v>836</v>
      </c>
      <c r="D25" s="9" t="s">
        <v>37</v>
      </c>
      <c r="E25" s="263"/>
      <c r="F25" s="15" t="s">
        <v>0</v>
      </c>
      <c r="G25" s="15" t="s">
        <v>0</v>
      </c>
      <c r="H25" s="15"/>
      <c r="I25" s="15"/>
      <c r="J25" s="15"/>
      <c r="K25" s="32" t="s">
        <v>733</v>
      </c>
    </row>
    <row r="26" spans="1:11" s="10" customFormat="1" ht="63.75">
      <c r="A26" s="74" t="s">
        <v>333</v>
      </c>
      <c r="B26" s="93" t="s">
        <v>342</v>
      </c>
      <c r="C26" s="93" t="s">
        <v>837</v>
      </c>
      <c r="D26" s="9" t="s">
        <v>37</v>
      </c>
      <c r="E26" s="263"/>
      <c r="F26" s="15" t="s">
        <v>0</v>
      </c>
      <c r="G26" s="15" t="s">
        <v>0</v>
      </c>
      <c r="H26" s="15"/>
      <c r="I26" s="15"/>
      <c r="J26" s="15"/>
      <c r="K26" s="32" t="s">
        <v>733</v>
      </c>
    </row>
    <row r="27" spans="1:11" s="81" customFormat="1" ht="51">
      <c r="A27" s="138" t="s">
        <v>39</v>
      </c>
      <c r="B27" s="155" t="s">
        <v>532</v>
      </c>
      <c r="C27" s="155" t="s">
        <v>838</v>
      </c>
      <c r="D27" s="253" t="s">
        <v>37</v>
      </c>
      <c r="E27" s="264"/>
      <c r="F27" s="111"/>
      <c r="G27" s="111"/>
      <c r="H27" s="111"/>
      <c r="I27" s="111"/>
      <c r="J27" s="111"/>
      <c r="K27" s="72"/>
    </row>
    <row r="28" spans="1:11" s="10" customFormat="1" ht="76.5">
      <c r="A28" s="74" t="s">
        <v>73</v>
      </c>
      <c r="B28" s="93" t="s">
        <v>132</v>
      </c>
      <c r="C28" s="94" t="s">
        <v>370</v>
      </c>
      <c r="D28" s="9" t="s">
        <v>37</v>
      </c>
      <c r="E28" s="263"/>
      <c r="F28" s="15" t="s">
        <v>0</v>
      </c>
      <c r="G28" s="15" t="s">
        <v>0</v>
      </c>
      <c r="H28" s="15"/>
      <c r="I28" s="15"/>
      <c r="J28" s="15"/>
      <c r="K28" s="32" t="s">
        <v>733</v>
      </c>
    </row>
    <row r="29" spans="1:11" s="10" customFormat="1" ht="26.25">
      <c r="A29" s="74" t="s">
        <v>74</v>
      </c>
      <c r="B29" s="275" t="s">
        <v>826</v>
      </c>
      <c r="C29" s="24" t="s">
        <v>827</v>
      </c>
      <c r="D29" s="9" t="s">
        <v>37</v>
      </c>
      <c r="E29" s="263"/>
      <c r="F29" s="15" t="s">
        <v>0</v>
      </c>
      <c r="G29" s="15" t="s">
        <v>0</v>
      </c>
      <c r="H29" s="15"/>
      <c r="I29" s="15"/>
      <c r="J29" s="15"/>
      <c r="K29" s="32" t="s">
        <v>733</v>
      </c>
    </row>
    <row r="30" spans="1:11" s="10" customFormat="1" ht="38.25">
      <c r="A30" s="74" t="s">
        <v>75</v>
      </c>
      <c r="B30" s="24" t="s">
        <v>958</v>
      </c>
      <c r="C30" s="24" t="s">
        <v>965</v>
      </c>
      <c r="D30" s="9" t="s">
        <v>932</v>
      </c>
      <c r="E30" s="263"/>
      <c r="F30" s="90" t="s">
        <v>0</v>
      </c>
      <c r="G30" s="90">
        <v>38100000</v>
      </c>
      <c r="H30" s="90">
        <v>38100000</v>
      </c>
      <c r="I30" s="90">
        <v>37400000</v>
      </c>
      <c r="J30" s="90">
        <f>SUM(G30:I30)</f>
        <v>113600000</v>
      </c>
      <c r="K30" s="57" t="s">
        <v>931</v>
      </c>
    </row>
    <row r="31" spans="1:11" s="10" customFormat="1" ht="64.5">
      <c r="A31" s="118" t="s">
        <v>76</v>
      </c>
      <c r="B31" s="309" t="s">
        <v>334</v>
      </c>
      <c r="C31" s="9" t="s">
        <v>840</v>
      </c>
      <c r="D31" s="251" t="s">
        <v>37</v>
      </c>
      <c r="E31" s="265"/>
      <c r="F31" s="15">
        <v>1304808</v>
      </c>
      <c r="G31" s="15">
        <v>1324153</v>
      </c>
      <c r="H31" s="15">
        <v>1348102</v>
      </c>
      <c r="I31" s="15">
        <v>1372685</v>
      </c>
      <c r="J31" s="15">
        <f>SUM(F31:I31)</f>
        <v>5349748</v>
      </c>
      <c r="K31" s="16" t="s">
        <v>533</v>
      </c>
    </row>
    <row r="32" spans="1:11" s="10" customFormat="1" ht="25.5">
      <c r="A32" s="247" t="s">
        <v>40</v>
      </c>
      <c r="B32" s="164" t="s">
        <v>426</v>
      </c>
      <c r="C32" s="110" t="s">
        <v>841</v>
      </c>
      <c r="D32" s="153"/>
      <c r="E32" s="260"/>
      <c r="F32" s="111"/>
      <c r="G32" s="111"/>
      <c r="H32" s="111"/>
      <c r="I32" s="111"/>
      <c r="J32" s="111"/>
      <c r="K32" s="72"/>
    </row>
    <row r="33" spans="1:11" s="10" customFormat="1" ht="63.75">
      <c r="A33" s="74" t="s">
        <v>427</v>
      </c>
      <c r="B33" s="93" t="s">
        <v>754</v>
      </c>
      <c r="C33" s="24" t="s">
        <v>842</v>
      </c>
      <c r="D33" s="9" t="s">
        <v>37</v>
      </c>
      <c r="E33" s="263"/>
      <c r="F33" s="15" t="s">
        <v>0</v>
      </c>
      <c r="G33" s="15">
        <v>10000000</v>
      </c>
      <c r="H33" s="15">
        <v>10000000</v>
      </c>
      <c r="I33" s="15">
        <v>10000000</v>
      </c>
      <c r="J33" s="15">
        <v>10000000</v>
      </c>
      <c r="K33" s="32"/>
    </row>
    <row r="34" spans="1:11" s="10" customFormat="1" ht="51">
      <c r="A34" s="74" t="s">
        <v>428</v>
      </c>
      <c r="B34" s="93" t="s">
        <v>534</v>
      </c>
      <c r="C34" s="24" t="s">
        <v>843</v>
      </c>
      <c r="D34" s="9" t="s">
        <v>37</v>
      </c>
      <c r="E34" s="263"/>
      <c r="F34" s="15"/>
      <c r="G34" s="15"/>
      <c r="H34" s="15"/>
      <c r="I34" s="15"/>
      <c r="J34" s="15" t="s">
        <v>0</v>
      </c>
      <c r="K34" s="32" t="s">
        <v>733</v>
      </c>
    </row>
    <row r="35" spans="1:11" s="10" customFormat="1" ht="63.75">
      <c r="A35" s="138" t="s">
        <v>429</v>
      </c>
      <c r="B35" s="153" t="s">
        <v>343</v>
      </c>
      <c r="C35" s="153" t="s">
        <v>844</v>
      </c>
      <c r="D35" s="253" t="s">
        <v>37</v>
      </c>
      <c r="E35" s="264"/>
      <c r="F35" s="111">
        <v>3726260</v>
      </c>
      <c r="G35" s="111"/>
      <c r="H35" s="111"/>
      <c r="I35" s="111"/>
      <c r="J35" s="111">
        <f>SUM(F35:I35)</f>
        <v>3726260</v>
      </c>
      <c r="K35" s="95" t="s">
        <v>930</v>
      </c>
    </row>
    <row r="36" spans="1:11" ht="15">
      <c r="A36" s="359" t="s">
        <v>16</v>
      </c>
      <c r="B36" s="356" t="s">
        <v>41</v>
      </c>
      <c r="C36" s="52" t="s">
        <v>490</v>
      </c>
      <c r="D36" s="4"/>
      <c r="E36" s="52" t="s">
        <v>174</v>
      </c>
      <c r="F36" s="53" t="s">
        <v>0</v>
      </c>
      <c r="G36" s="53" t="s">
        <v>0</v>
      </c>
      <c r="H36" s="53" t="s">
        <v>0</v>
      </c>
      <c r="I36" s="53" t="s">
        <v>0</v>
      </c>
      <c r="J36" s="53"/>
      <c r="K36" s="4"/>
    </row>
    <row r="37" spans="1:11" ht="15">
      <c r="A37" s="360"/>
      <c r="B37" s="357"/>
      <c r="C37" s="4" t="s">
        <v>318</v>
      </c>
      <c r="D37" s="4"/>
      <c r="E37" s="266" t="s">
        <v>603</v>
      </c>
      <c r="F37" s="266">
        <v>15050</v>
      </c>
      <c r="G37" s="266">
        <v>15250</v>
      </c>
      <c r="H37" s="266">
        <v>15550</v>
      </c>
      <c r="I37" s="266">
        <v>15850</v>
      </c>
      <c r="J37" s="51"/>
      <c r="K37" s="4"/>
    </row>
    <row r="38" spans="1:11" ht="25.5">
      <c r="A38" s="361"/>
      <c r="B38" s="358"/>
      <c r="C38" s="4" t="s">
        <v>319</v>
      </c>
      <c r="D38" s="4"/>
      <c r="E38" s="266" t="s">
        <v>167</v>
      </c>
      <c r="F38" s="266">
        <v>9850</v>
      </c>
      <c r="G38" s="266">
        <v>10700</v>
      </c>
      <c r="H38" s="266">
        <v>11650</v>
      </c>
      <c r="I38" s="266">
        <v>12600</v>
      </c>
      <c r="J38" s="75"/>
      <c r="K38" s="4"/>
    </row>
    <row r="39" spans="1:11" s="11" customFormat="1" ht="76.5">
      <c r="A39" s="128" t="s">
        <v>17</v>
      </c>
      <c r="B39" s="153" t="s">
        <v>344</v>
      </c>
      <c r="C39" s="153" t="s">
        <v>845</v>
      </c>
      <c r="D39" s="153" t="s">
        <v>501</v>
      </c>
      <c r="E39" s="260"/>
      <c r="F39" s="111" t="s">
        <v>0</v>
      </c>
      <c r="G39" s="111" t="s">
        <v>0</v>
      </c>
      <c r="H39" s="111" t="s">
        <v>0</v>
      </c>
      <c r="I39" s="111" t="s">
        <v>0</v>
      </c>
      <c r="J39" s="254"/>
      <c r="K39" s="72"/>
    </row>
    <row r="40" spans="1:11" s="10" customFormat="1" ht="51">
      <c r="A40" s="82" t="s">
        <v>335</v>
      </c>
      <c r="B40" s="18" t="s">
        <v>345</v>
      </c>
      <c r="C40" s="18" t="s">
        <v>846</v>
      </c>
      <c r="D40" s="17" t="s">
        <v>37</v>
      </c>
      <c r="E40" s="267"/>
      <c r="F40" s="15" t="s">
        <v>0</v>
      </c>
      <c r="G40" s="15" t="s">
        <v>0</v>
      </c>
      <c r="H40" s="15" t="s">
        <v>0</v>
      </c>
      <c r="I40" s="15" t="s">
        <v>0</v>
      </c>
      <c r="J40" s="19"/>
      <c r="K40" s="32" t="s">
        <v>733</v>
      </c>
    </row>
    <row r="41" spans="1:11" s="10" customFormat="1" ht="51">
      <c r="A41" s="83" t="s">
        <v>336</v>
      </c>
      <c r="B41" s="85" t="s">
        <v>369</v>
      </c>
      <c r="C41" s="18" t="s">
        <v>313</v>
      </c>
      <c r="D41" s="17" t="s">
        <v>37</v>
      </c>
      <c r="E41" s="267"/>
      <c r="F41" s="15" t="s">
        <v>0</v>
      </c>
      <c r="G41" s="15" t="s">
        <v>0</v>
      </c>
      <c r="H41" s="15" t="s">
        <v>0</v>
      </c>
      <c r="I41" s="15" t="s">
        <v>0</v>
      </c>
      <c r="J41" s="15"/>
      <c r="K41" s="32" t="s">
        <v>733</v>
      </c>
    </row>
    <row r="42" spans="1:11" s="10" customFormat="1" ht="38.25">
      <c r="A42" s="83" t="s">
        <v>337</v>
      </c>
      <c r="B42" s="85" t="s">
        <v>310</v>
      </c>
      <c r="C42" s="18" t="s">
        <v>847</v>
      </c>
      <c r="D42" s="17" t="s">
        <v>37</v>
      </c>
      <c r="E42" s="267"/>
      <c r="F42" s="15" t="s">
        <v>0</v>
      </c>
      <c r="G42" s="15" t="s">
        <v>0</v>
      </c>
      <c r="H42" s="15" t="s">
        <v>0</v>
      </c>
      <c r="I42" s="15" t="s">
        <v>0</v>
      </c>
      <c r="J42" s="15"/>
      <c r="K42" s="32" t="s">
        <v>733</v>
      </c>
    </row>
    <row r="43" spans="1:11" s="10" customFormat="1" ht="96" customHeight="1">
      <c r="A43" s="83" t="s">
        <v>338</v>
      </c>
      <c r="B43" s="85" t="s">
        <v>341</v>
      </c>
      <c r="C43" s="18" t="s">
        <v>848</v>
      </c>
      <c r="D43" s="17" t="s">
        <v>37</v>
      </c>
      <c r="E43" s="267"/>
      <c r="F43" s="15" t="s">
        <v>0</v>
      </c>
      <c r="G43" s="15" t="s">
        <v>0</v>
      </c>
      <c r="H43" s="15" t="s">
        <v>0</v>
      </c>
      <c r="I43" s="15" t="s">
        <v>0</v>
      </c>
      <c r="J43" s="15"/>
      <c r="K43" s="32" t="s">
        <v>733</v>
      </c>
    </row>
    <row r="44" spans="1:11" s="10" customFormat="1" ht="66.75" customHeight="1">
      <c r="A44" s="83" t="s">
        <v>339</v>
      </c>
      <c r="B44" s="85" t="s">
        <v>346</v>
      </c>
      <c r="C44" s="18" t="s">
        <v>849</v>
      </c>
      <c r="D44" s="17" t="s">
        <v>37</v>
      </c>
      <c r="E44" s="267"/>
      <c r="F44" s="15" t="s">
        <v>133</v>
      </c>
      <c r="G44" s="15" t="s">
        <v>0</v>
      </c>
      <c r="H44" s="15" t="s">
        <v>0</v>
      </c>
      <c r="I44" s="15" t="s">
        <v>0</v>
      </c>
      <c r="J44" s="15"/>
      <c r="K44" s="32" t="s">
        <v>733</v>
      </c>
    </row>
    <row r="45" spans="1:11" s="10" customFormat="1" ht="63.75">
      <c r="A45" s="83" t="s">
        <v>340</v>
      </c>
      <c r="B45" s="85" t="s">
        <v>368</v>
      </c>
      <c r="C45" s="18" t="s">
        <v>850</v>
      </c>
      <c r="D45" s="17" t="s">
        <v>37</v>
      </c>
      <c r="E45" s="267"/>
      <c r="F45" s="15" t="s">
        <v>0</v>
      </c>
      <c r="G45" s="15" t="s">
        <v>0</v>
      </c>
      <c r="H45" s="15" t="s">
        <v>0</v>
      </c>
      <c r="I45" s="15" t="s">
        <v>0</v>
      </c>
      <c r="J45" s="90"/>
      <c r="K45" s="32" t="s">
        <v>733</v>
      </c>
    </row>
    <row r="46" spans="1:11" s="69" customFormat="1" ht="90">
      <c r="A46" s="138" t="s">
        <v>748</v>
      </c>
      <c r="B46" s="153" t="s">
        <v>324</v>
      </c>
      <c r="C46" s="153" t="s">
        <v>851</v>
      </c>
      <c r="D46" s="253" t="s">
        <v>37</v>
      </c>
      <c r="E46" s="264"/>
      <c r="F46" s="255" t="s">
        <v>0</v>
      </c>
      <c r="G46" s="255"/>
      <c r="H46" s="255"/>
      <c r="I46" s="255"/>
      <c r="J46" s="255"/>
      <c r="K46" s="72" t="s">
        <v>734</v>
      </c>
    </row>
    <row r="47" spans="1:11" ht="15">
      <c r="A47" s="353" t="s">
        <v>18</v>
      </c>
      <c r="B47" s="368" t="s">
        <v>923</v>
      </c>
      <c r="C47" s="65" t="s">
        <v>490</v>
      </c>
      <c r="D47" s="62"/>
      <c r="E47" s="65"/>
      <c r="F47" s="67"/>
      <c r="G47" s="67"/>
      <c r="H47" s="67"/>
      <c r="I47" s="67"/>
      <c r="J47" s="67"/>
      <c r="K47" s="62"/>
    </row>
    <row r="48" spans="1:11" ht="23.25" customHeight="1">
      <c r="A48" s="354"/>
      <c r="B48" s="369"/>
      <c r="C48" s="62" t="s">
        <v>320</v>
      </c>
      <c r="D48" s="62"/>
      <c r="E48" s="268" t="s">
        <v>367</v>
      </c>
      <c r="F48" s="64">
        <v>54.1</v>
      </c>
      <c r="G48" s="64">
        <v>54.4</v>
      </c>
      <c r="H48" s="64">
        <v>54.7</v>
      </c>
      <c r="I48" s="64">
        <v>55</v>
      </c>
      <c r="J48" s="66"/>
      <c r="K48" s="62"/>
    </row>
    <row r="49" spans="1:11" ht="23.25" customHeight="1">
      <c r="A49" s="355"/>
      <c r="B49" s="370"/>
      <c r="C49" s="62" t="s">
        <v>321</v>
      </c>
      <c r="D49" s="62"/>
      <c r="E49" s="65" t="s">
        <v>168</v>
      </c>
      <c r="F49" s="64">
        <v>43</v>
      </c>
      <c r="G49" s="64">
        <v>42.5</v>
      </c>
      <c r="H49" s="64">
        <v>42</v>
      </c>
      <c r="I49" s="64">
        <v>41.5</v>
      </c>
      <c r="J49" s="63"/>
      <c r="K49" s="62"/>
    </row>
    <row r="50" spans="1:11" s="70" customFormat="1" ht="44.25" customHeight="1">
      <c r="A50" s="247" t="s">
        <v>19</v>
      </c>
      <c r="B50" s="246" t="s">
        <v>322</v>
      </c>
      <c r="C50" s="153" t="s">
        <v>852</v>
      </c>
      <c r="D50" s="153" t="s">
        <v>37</v>
      </c>
      <c r="E50" s="260"/>
      <c r="F50" s="111" t="s">
        <v>0</v>
      </c>
      <c r="G50" s="111" t="s">
        <v>0</v>
      </c>
      <c r="H50" s="111" t="s">
        <v>0</v>
      </c>
      <c r="I50" s="111" t="s">
        <v>0</v>
      </c>
      <c r="J50" s="255"/>
      <c r="K50" s="72"/>
    </row>
    <row r="51" spans="1:11" s="10" customFormat="1" ht="54" customHeight="1">
      <c r="A51" s="74" t="s">
        <v>78</v>
      </c>
      <c r="B51" s="86" t="s">
        <v>312</v>
      </c>
      <c r="C51" s="73" t="s">
        <v>853</v>
      </c>
      <c r="D51" s="9" t="s">
        <v>37</v>
      </c>
      <c r="E51" s="263"/>
      <c r="F51" s="15" t="s">
        <v>0</v>
      </c>
      <c r="G51" s="15" t="s">
        <v>0</v>
      </c>
      <c r="H51" s="15" t="s">
        <v>0</v>
      </c>
      <c r="I51" s="15" t="s">
        <v>0</v>
      </c>
      <c r="J51" s="90"/>
      <c r="K51" s="32" t="s">
        <v>733</v>
      </c>
    </row>
    <row r="52" spans="1:11" s="10" customFormat="1" ht="33.75" customHeight="1">
      <c r="A52" s="74" t="s">
        <v>79</v>
      </c>
      <c r="B52" s="85" t="s">
        <v>311</v>
      </c>
      <c r="C52" s="73" t="s">
        <v>854</v>
      </c>
      <c r="D52" s="9" t="s">
        <v>37</v>
      </c>
      <c r="E52" s="263"/>
      <c r="F52" s="15" t="s">
        <v>0</v>
      </c>
      <c r="G52" s="15" t="s">
        <v>0</v>
      </c>
      <c r="H52" s="15" t="s">
        <v>0</v>
      </c>
      <c r="I52" s="15" t="s">
        <v>0</v>
      </c>
      <c r="J52" s="90"/>
      <c r="K52" s="32" t="s">
        <v>733</v>
      </c>
    </row>
    <row r="53" spans="1:11" s="70" customFormat="1" ht="45" customHeight="1">
      <c r="A53" s="138" t="s">
        <v>43</v>
      </c>
      <c r="B53" s="153" t="s">
        <v>323</v>
      </c>
      <c r="C53" s="153" t="s">
        <v>855</v>
      </c>
      <c r="D53" s="253" t="s">
        <v>37</v>
      </c>
      <c r="E53" s="264"/>
      <c r="F53" s="111" t="s">
        <v>0</v>
      </c>
      <c r="G53" s="111" t="s">
        <v>0</v>
      </c>
      <c r="H53" s="111" t="s">
        <v>0</v>
      </c>
      <c r="I53" s="111" t="s">
        <v>0</v>
      </c>
      <c r="J53" s="255"/>
      <c r="K53" s="72"/>
    </row>
    <row r="54" spans="1:11" ht="114.75" collapsed="1">
      <c r="A54" s="105" t="s">
        <v>80</v>
      </c>
      <c r="B54" s="76" t="s">
        <v>347</v>
      </c>
      <c r="C54" s="85" t="s">
        <v>940</v>
      </c>
      <c r="D54" s="9" t="s">
        <v>37</v>
      </c>
      <c r="E54" s="263"/>
      <c r="F54" s="15" t="s">
        <v>0</v>
      </c>
      <c r="G54" s="15" t="s">
        <v>0</v>
      </c>
      <c r="H54" s="15"/>
      <c r="I54" s="15"/>
      <c r="J54" s="90"/>
      <c r="K54" s="32" t="s">
        <v>733</v>
      </c>
    </row>
    <row r="55" spans="1:11" ht="38.25">
      <c r="A55" s="105" t="s">
        <v>81</v>
      </c>
      <c r="B55" s="76" t="s">
        <v>755</v>
      </c>
      <c r="C55" s="85" t="s">
        <v>941</v>
      </c>
      <c r="D55" s="9" t="s">
        <v>756</v>
      </c>
      <c r="E55" s="263"/>
      <c r="F55" s="15" t="s">
        <v>0</v>
      </c>
      <c r="G55" s="15" t="s">
        <v>0</v>
      </c>
      <c r="H55" s="15"/>
      <c r="I55" s="15"/>
      <c r="J55" s="90"/>
      <c r="K55" s="32" t="s">
        <v>733</v>
      </c>
    </row>
    <row r="56" spans="1:11" ht="51">
      <c r="A56" s="105" t="s">
        <v>82</v>
      </c>
      <c r="B56" s="77" t="s">
        <v>520</v>
      </c>
      <c r="C56" s="77" t="s">
        <v>856</v>
      </c>
      <c r="D56" s="9" t="s">
        <v>37</v>
      </c>
      <c r="E56" s="263"/>
      <c r="F56" s="15" t="s">
        <v>0</v>
      </c>
      <c r="G56" s="15" t="s">
        <v>0</v>
      </c>
      <c r="H56" s="15"/>
      <c r="I56" s="15"/>
      <c r="J56" s="90"/>
      <c r="K56" s="32" t="s">
        <v>733</v>
      </c>
    </row>
    <row r="57" spans="1:11" ht="15">
      <c r="A57" s="150"/>
      <c r="B57" s="117"/>
      <c r="C57" s="117" t="s">
        <v>165</v>
      </c>
      <c r="D57" s="31"/>
      <c r="E57" s="31"/>
      <c r="F57" s="31"/>
      <c r="G57" s="31"/>
      <c r="H57" s="31"/>
      <c r="I57" s="31"/>
      <c r="J57" s="31"/>
      <c r="K57" s="30"/>
    </row>
  </sheetData>
  <sheetProtection/>
  <mergeCells count="8">
    <mergeCell ref="A47:A49"/>
    <mergeCell ref="B36:B38"/>
    <mergeCell ref="A36:A38"/>
    <mergeCell ref="B2:B6"/>
    <mergeCell ref="A2:A6"/>
    <mergeCell ref="B7:B10"/>
    <mergeCell ref="A7:A10"/>
    <mergeCell ref="B47:B49"/>
  </mergeCells>
  <printOptions/>
  <pageMargins left="0.25" right="0.25"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K62"/>
  <sheetViews>
    <sheetView tabSelected="1" zoomScalePageLayoutView="0" workbookViewId="0" topLeftCell="A39">
      <selection activeCell="J40" sqref="J40"/>
    </sheetView>
  </sheetViews>
  <sheetFormatPr defaultColWidth="11.421875" defaultRowHeight="15"/>
  <cols>
    <col min="1" max="1" width="7.7109375" style="37" bestFit="1" customWidth="1"/>
    <col min="2" max="2" width="34.28125" style="41" customWidth="1"/>
    <col min="3" max="3" width="39.421875" style="41" customWidth="1"/>
    <col min="4" max="5" width="10.7109375" style="41" customWidth="1"/>
    <col min="6" max="6" width="13.7109375" style="41" bestFit="1" customWidth="1"/>
    <col min="7" max="9" width="13.7109375" style="37" bestFit="1" customWidth="1"/>
    <col min="10" max="10" width="15.00390625" style="37" bestFit="1" customWidth="1"/>
    <col min="11" max="11" width="26.421875" style="41" customWidth="1"/>
    <col min="12" max="16384" width="11.421875" style="37" customWidth="1"/>
  </cols>
  <sheetData>
    <row r="1" spans="1:11" ht="25.5">
      <c r="A1" s="88" t="s">
        <v>3</v>
      </c>
      <c r="B1" s="49" t="s">
        <v>5</v>
      </c>
      <c r="C1" s="49" t="s">
        <v>1</v>
      </c>
      <c r="D1" s="49" t="s">
        <v>4</v>
      </c>
      <c r="E1" s="49" t="s">
        <v>6</v>
      </c>
      <c r="F1" s="89">
        <v>2016</v>
      </c>
      <c r="G1" s="89">
        <v>2017</v>
      </c>
      <c r="H1" s="89">
        <v>2018</v>
      </c>
      <c r="I1" s="89">
        <v>2019</v>
      </c>
      <c r="J1" s="49" t="s">
        <v>2</v>
      </c>
      <c r="K1" s="49" t="s">
        <v>306</v>
      </c>
    </row>
    <row r="2" spans="1:11" ht="15">
      <c r="A2" s="378" t="s">
        <v>13</v>
      </c>
      <c r="B2" s="376" t="s">
        <v>918</v>
      </c>
      <c r="C2" s="222" t="s">
        <v>490</v>
      </c>
      <c r="D2" s="133"/>
      <c r="E2" s="133"/>
      <c r="F2" s="226">
        <f>SUM(F4,F31,F44)</f>
        <v>100794087.4763</v>
      </c>
      <c r="G2" s="226">
        <f>SUM(G4,G31,G44)</f>
        <v>109860421.632</v>
      </c>
      <c r="H2" s="226">
        <f>SUM(H4,H31,H44)</f>
        <v>109629060.3461</v>
      </c>
      <c r="I2" s="226">
        <f>SUM(I4,I31,I44)</f>
        <v>115981490.78345999</v>
      </c>
      <c r="J2" s="226">
        <f>SUM(J4,J31,J44)</f>
        <v>436235060.23786</v>
      </c>
      <c r="K2" s="134"/>
    </row>
    <row r="3" spans="1:11" ht="63.75">
      <c r="A3" s="379"/>
      <c r="B3" s="377"/>
      <c r="C3" s="58" t="s">
        <v>858</v>
      </c>
      <c r="D3" s="58"/>
      <c r="E3" s="221" t="s">
        <v>605</v>
      </c>
      <c r="F3" s="227">
        <v>1.5</v>
      </c>
      <c r="G3" s="227">
        <v>1.5</v>
      </c>
      <c r="H3" s="227">
        <v>1.6</v>
      </c>
      <c r="I3" s="227">
        <v>1.7</v>
      </c>
      <c r="J3" s="59"/>
      <c r="K3" s="60"/>
    </row>
    <row r="4" spans="1:11" ht="14.25">
      <c r="A4" s="380" t="s">
        <v>14</v>
      </c>
      <c r="B4" s="372" t="s">
        <v>924</v>
      </c>
      <c r="C4" s="65" t="s">
        <v>490</v>
      </c>
      <c r="D4" s="62"/>
      <c r="E4" s="62"/>
      <c r="F4" s="67">
        <f>SUM(F8,F11,F12,F17,F28)</f>
        <v>24270587.476299997</v>
      </c>
      <c r="G4" s="67">
        <f>SUM(G8,G11,G12,G17,G28)</f>
        <v>29897941.632000003</v>
      </c>
      <c r="H4" s="67">
        <f>SUM(H8,H11,H12,H17,H28)</f>
        <v>26706580.3461</v>
      </c>
      <c r="I4" s="67">
        <f>SUM(I8,I11,I12,I17,I28)</f>
        <v>24789010.783459995</v>
      </c>
      <c r="J4" s="67">
        <f>SUM(J8,J11,J12,J17,J28)</f>
        <v>105634120.23786001</v>
      </c>
      <c r="K4" s="62"/>
    </row>
    <row r="5" spans="1:11" ht="63.75">
      <c r="A5" s="381"/>
      <c r="B5" s="383"/>
      <c r="C5" s="62" t="s">
        <v>244</v>
      </c>
      <c r="D5" s="62"/>
      <c r="E5" s="190" t="s">
        <v>606</v>
      </c>
      <c r="F5" s="228">
        <v>12.5</v>
      </c>
      <c r="G5" s="228">
        <v>10.6</v>
      </c>
      <c r="H5" s="228">
        <v>8.7</v>
      </c>
      <c r="I5" s="228">
        <v>6.8</v>
      </c>
      <c r="J5" s="92"/>
      <c r="K5" s="62"/>
    </row>
    <row r="6" spans="1:11" ht="42" customHeight="1">
      <c r="A6" s="381"/>
      <c r="B6" s="383"/>
      <c r="C6" s="62" t="s">
        <v>245</v>
      </c>
      <c r="D6" s="62"/>
      <c r="E6" s="220" t="s">
        <v>607</v>
      </c>
      <c r="F6" s="228">
        <v>1.06</v>
      </c>
      <c r="G6" s="228">
        <v>1.09</v>
      </c>
      <c r="H6" s="228">
        <v>1.13</v>
      </c>
      <c r="I6" s="228">
        <v>1.18</v>
      </c>
      <c r="J6" s="236"/>
      <c r="K6" s="62"/>
    </row>
    <row r="7" spans="1:11" ht="63.75">
      <c r="A7" s="382"/>
      <c r="B7" s="373"/>
      <c r="C7" s="62" t="s">
        <v>246</v>
      </c>
      <c r="D7" s="62"/>
      <c r="E7" s="190" t="s">
        <v>608</v>
      </c>
      <c r="F7" s="228">
        <v>3.5</v>
      </c>
      <c r="G7" s="228">
        <v>3.6</v>
      </c>
      <c r="H7" s="228">
        <v>3.7</v>
      </c>
      <c r="I7" s="228">
        <v>3.9</v>
      </c>
      <c r="J7" s="92"/>
      <c r="K7" s="62"/>
    </row>
    <row r="8" spans="1:11" ht="89.25">
      <c r="A8" s="237" t="s">
        <v>183</v>
      </c>
      <c r="B8" s="153" t="s">
        <v>184</v>
      </c>
      <c r="C8" s="153" t="s">
        <v>857</v>
      </c>
      <c r="D8" s="153"/>
      <c r="E8" s="153"/>
      <c r="F8" s="235">
        <f>SUM(F9:F10)</f>
        <v>874884.7619</v>
      </c>
      <c r="G8" s="235">
        <f>SUM(G9:G10)</f>
        <v>858869.811</v>
      </c>
      <c r="H8" s="235">
        <f>SUM(H9:H10)</f>
        <v>729774.3827</v>
      </c>
      <c r="I8" s="235">
        <f>SUM(I9:I10)</f>
        <v>368035.5503</v>
      </c>
      <c r="J8" s="235">
        <f>SUM(J9:J10)</f>
        <v>2831564.5059</v>
      </c>
      <c r="K8" s="153"/>
    </row>
    <row r="9" spans="1:11" s="44" customFormat="1" ht="89.25">
      <c r="A9" s="130" t="s">
        <v>225</v>
      </c>
      <c r="B9" s="154" t="s">
        <v>185</v>
      </c>
      <c r="C9" s="154" t="s">
        <v>186</v>
      </c>
      <c r="D9" s="154" t="s">
        <v>491</v>
      </c>
      <c r="E9" s="154"/>
      <c r="F9" s="47">
        <v>85000</v>
      </c>
      <c r="G9" s="47">
        <v>85000</v>
      </c>
      <c r="H9" s="47"/>
      <c r="I9" s="47"/>
      <c r="J9" s="96">
        <f>SUM(F9:I9)</f>
        <v>170000</v>
      </c>
      <c r="K9" s="154"/>
    </row>
    <row r="10" spans="1:11" s="44" customFormat="1" ht="114.75">
      <c r="A10" s="130" t="s">
        <v>226</v>
      </c>
      <c r="B10" s="154" t="s">
        <v>492</v>
      </c>
      <c r="C10" s="121" t="s">
        <v>535</v>
      </c>
      <c r="D10" s="154" t="s">
        <v>37</v>
      </c>
      <c r="E10" s="154"/>
      <c r="F10" s="47">
        <v>789884.7619</v>
      </c>
      <c r="G10" s="47">
        <v>773869.811</v>
      </c>
      <c r="H10" s="47">
        <v>729774.3827</v>
      </c>
      <c r="I10" s="47">
        <v>368035.5503</v>
      </c>
      <c r="J10" s="96">
        <f>SUM(F10:I10)</f>
        <v>2661564.5059</v>
      </c>
      <c r="K10" s="154" t="s">
        <v>727</v>
      </c>
    </row>
    <row r="11" spans="1:11" s="44" customFormat="1" ht="191.25">
      <c r="A11" s="237" t="s">
        <v>188</v>
      </c>
      <c r="B11" s="153" t="s">
        <v>493</v>
      </c>
      <c r="C11" s="153" t="s">
        <v>494</v>
      </c>
      <c r="D11" s="153" t="s">
        <v>37</v>
      </c>
      <c r="E11" s="153"/>
      <c r="F11" s="235" t="s">
        <v>0</v>
      </c>
      <c r="G11" s="235" t="s">
        <v>0</v>
      </c>
      <c r="H11" s="235"/>
      <c r="I11" s="235"/>
      <c r="J11" s="238"/>
      <c r="K11" s="153" t="s">
        <v>495</v>
      </c>
    </row>
    <row r="12" spans="1:11" s="45" customFormat="1" ht="63.75">
      <c r="A12" s="237" t="s">
        <v>189</v>
      </c>
      <c r="B12" s="153" t="s">
        <v>364</v>
      </c>
      <c r="C12" s="153" t="s">
        <v>190</v>
      </c>
      <c r="D12" s="153" t="s">
        <v>496</v>
      </c>
      <c r="E12" s="153"/>
      <c r="F12" s="239">
        <f>SUM(F13:F15)</f>
        <v>791125.2858</v>
      </c>
      <c r="G12" s="239">
        <f>SUM(G13:G15)</f>
        <v>765333.4</v>
      </c>
      <c r="H12" s="239">
        <f>SUM(H13:H15)</f>
        <v>730793.1731</v>
      </c>
      <c r="I12" s="239">
        <f>SUM(I13:I15)</f>
        <v>368549.34076</v>
      </c>
      <c r="J12" s="239">
        <f>SUM(J13:J15)</f>
        <v>2655801.1996599995</v>
      </c>
      <c r="K12" s="153"/>
    </row>
    <row r="13" spans="1:11" s="44" customFormat="1" ht="153">
      <c r="A13" s="130" t="s">
        <v>227</v>
      </c>
      <c r="B13" s="154" t="s">
        <v>363</v>
      </c>
      <c r="C13" s="154" t="s">
        <v>859</v>
      </c>
      <c r="D13" s="154" t="s">
        <v>496</v>
      </c>
      <c r="E13" s="154"/>
      <c r="F13" s="96">
        <v>155281.4286</v>
      </c>
      <c r="G13" s="96">
        <v>147179.5</v>
      </c>
      <c r="H13" s="96">
        <v>143439.4905</v>
      </c>
      <c r="I13" s="96">
        <v>72338.56528</v>
      </c>
      <c r="J13" s="96">
        <f>SUM(F13:I13)</f>
        <v>518238.98438</v>
      </c>
      <c r="K13" s="154" t="s">
        <v>727</v>
      </c>
    </row>
    <row r="14" spans="1:11" s="45" customFormat="1" ht="89.25">
      <c r="A14" s="130" t="s">
        <v>228</v>
      </c>
      <c r="B14" s="154" t="s">
        <v>757</v>
      </c>
      <c r="C14" s="154" t="s">
        <v>860</v>
      </c>
      <c r="D14" s="154" t="s">
        <v>496</v>
      </c>
      <c r="E14" s="154"/>
      <c r="F14" s="96">
        <v>516952.4286</v>
      </c>
      <c r="G14" s="240">
        <v>500410.3</v>
      </c>
      <c r="H14" s="96">
        <v>477529.0494</v>
      </c>
      <c r="I14" s="96">
        <v>240824.6585</v>
      </c>
      <c r="J14" s="96">
        <f>SUM(F14:I14)</f>
        <v>1735716.4364999998</v>
      </c>
      <c r="K14" s="154" t="s">
        <v>727</v>
      </c>
    </row>
    <row r="15" spans="1:11" s="45" customFormat="1" ht="102">
      <c r="A15" s="130" t="s">
        <v>229</v>
      </c>
      <c r="B15" s="154" t="s">
        <v>758</v>
      </c>
      <c r="C15" s="154" t="s">
        <v>536</v>
      </c>
      <c r="D15" s="154" t="s">
        <v>497</v>
      </c>
      <c r="E15" s="154"/>
      <c r="F15" s="96">
        <v>118891.4286</v>
      </c>
      <c r="G15" s="96">
        <v>117743.6</v>
      </c>
      <c r="H15" s="96">
        <v>109824.6332</v>
      </c>
      <c r="I15" s="96">
        <v>55386.11698</v>
      </c>
      <c r="J15" s="96">
        <f>SUM(F15:I15)</f>
        <v>401845.77878</v>
      </c>
      <c r="K15" s="154" t="s">
        <v>727</v>
      </c>
    </row>
    <row r="16" spans="1:11" s="44" customFormat="1" ht="102">
      <c r="A16" s="130" t="s">
        <v>230</v>
      </c>
      <c r="B16" s="154" t="s">
        <v>759</v>
      </c>
      <c r="C16" s="154" t="s">
        <v>537</v>
      </c>
      <c r="D16" s="154" t="s">
        <v>37</v>
      </c>
      <c r="E16" s="154"/>
      <c r="F16" s="96" t="s">
        <v>0</v>
      </c>
      <c r="G16" s="96" t="s">
        <v>0</v>
      </c>
      <c r="H16" s="96" t="s">
        <v>0</v>
      </c>
      <c r="I16" s="96" t="s">
        <v>0</v>
      </c>
      <c r="J16" s="96"/>
      <c r="K16" s="154" t="s">
        <v>723</v>
      </c>
    </row>
    <row r="17" spans="1:11" s="45" customFormat="1" ht="89.25">
      <c r="A17" s="237" t="s">
        <v>191</v>
      </c>
      <c r="B17" s="153" t="s">
        <v>760</v>
      </c>
      <c r="C17" s="153" t="s">
        <v>861</v>
      </c>
      <c r="D17" s="153" t="s">
        <v>37</v>
      </c>
      <c r="E17" s="153"/>
      <c r="F17" s="235">
        <f>SUM(F18:F27)</f>
        <v>22574577.4286</v>
      </c>
      <c r="G17" s="235">
        <f>SUM(G18:G27)</f>
        <v>28273738.421000004</v>
      </c>
      <c r="H17" s="235">
        <f>SUM(H18:H27)</f>
        <v>25246012.7903</v>
      </c>
      <c r="I17" s="235">
        <f>SUM(I18:I27)</f>
        <v>24052425.892399997</v>
      </c>
      <c r="J17" s="235">
        <f>SUM(J18:J27)</f>
        <v>100146754.53230001</v>
      </c>
      <c r="K17" s="153"/>
    </row>
    <row r="18" spans="1:11" s="44" customFormat="1" ht="127.5">
      <c r="A18" s="130" t="s">
        <v>231</v>
      </c>
      <c r="B18" s="154" t="s">
        <v>192</v>
      </c>
      <c r="C18" s="154" t="s">
        <v>761</v>
      </c>
      <c r="D18" s="154" t="s">
        <v>37</v>
      </c>
      <c r="E18" s="154"/>
      <c r="F18" s="47" t="s">
        <v>0</v>
      </c>
      <c r="G18" s="47" t="s">
        <v>0</v>
      </c>
      <c r="H18" s="47"/>
      <c r="I18" s="47"/>
      <c r="J18" s="234"/>
      <c r="K18" s="154" t="s">
        <v>723</v>
      </c>
    </row>
    <row r="19" spans="1:11" s="45" customFormat="1" ht="127.5">
      <c r="A19" s="130" t="s">
        <v>232</v>
      </c>
      <c r="B19" s="154" t="s">
        <v>193</v>
      </c>
      <c r="C19" s="154" t="s">
        <v>762</v>
      </c>
      <c r="D19" s="154" t="s">
        <v>37</v>
      </c>
      <c r="E19" s="154"/>
      <c r="F19" s="47" t="s">
        <v>0</v>
      </c>
      <c r="G19" s="47" t="s">
        <v>0</v>
      </c>
      <c r="H19" s="47"/>
      <c r="I19" s="47"/>
      <c r="J19" s="234"/>
      <c r="K19" s="154" t="s">
        <v>723</v>
      </c>
    </row>
    <row r="20" spans="1:11" s="44" customFormat="1" ht="76.5">
      <c r="A20" s="131" t="s">
        <v>233</v>
      </c>
      <c r="B20" s="132" t="s">
        <v>498</v>
      </c>
      <c r="C20" s="154" t="s">
        <v>194</v>
      </c>
      <c r="D20" s="154" t="s">
        <v>499</v>
      </c>
      <c r="E20" s="154"/>
      <c r="F20" s="229">
        <v>177480</v>
      </c>
      <c r="G20" s="229">
        <v>177480</v>
      </c>
      <c r="H20" s="229">
        <v>177480</v>
      </c>
      <c r="I20" s="229">
        <v>177480</v>
      </c>
      <c r="J20" s="230">
        <f aca="true" t="shared" si="0" ref="J20:J26">SUM(F20:I20)</f>
        <v>709920</v>
      </c>
      <c r="K20" s="154" t="s">
        <v>723</v>
      </c>
    </row>
    <row r="21" spans="1:11" s="45" customFormat="1" ht="165.75">
      <c r="A21" s="131" t="s">
        <v>234</v>
      </c>
      <c r="B21" s="132" t="s">
        <v>365</v>
      </c>
      <c r="C21" s="154" t="s">
        <v>763</v>
      </c>
      <c r="D21" s="154" t="s">
        <v>496</v>
      </c>
      <c r="E21" s="154"/>
      <c r="F21" s="96">
        <v>9429900</v>
      </c>
      <c r="G21" s="96">
        <v>9418208</v>
      </c>
      <c r="H21" s="96">
        <v>9386297</v>
      </c>
      <c r="I21" s="96">
        <v>9124499</v>
      </c>
      <c r="J21" s="96">
        <f t="shared" si="0"/>
        <v>37358904</v>
      </c>
      <c r="K21" s="154" t="s">
        <v>500</v>
      </c>
    </row>
    <row r="22" spans="1:11" s="45" customFormat="1" ht="178.5">
      <c r="A22" s="131" t="s">
        <v>235</v>
      </c>
      <c r="B22" s="132" t="s">
        <v>195</v>
      </c>
      <c r="C22" s="154" t="s">
        <v>764</v>
      </c>
      <c r="D22" s="154" t="s">
        <v>501</v>
      </c>
      <c r="E22" s="154"/>
      <c r="F22" s="230">
        <v>5648042</v>
      </c>
      <c r="G22" s="96">
        <v>5637236</v>
      </c>
      <c r="H22" s="96">
        <v>5633749</v>
      </c>
      <c r="I22" s="96">
        <v>5547932</v>
      </c>
      <c r="J22" s="96">
        <f t="shared" si="0"/>
        <v>22466959</v>
      </c>
      <c r="K22" s="154" t="s">
        <v>765</v>
      </c>
    </row>
    <row r="23" spans="1:11" s="45" customFormat="1" ht="89.25">
      <c r="A23" s="130" t="s">
        <v>236</v>
      </c>
      <c r="B23" s="154" t="s">
        <v>196</v>
      </c>
      <c r="C23" s="9" t="s">
        <v>942</v>
      </c>
      <c r="D23" s="154" t="s">
        <v>37</v>
      </c>
      <c r="E23" s="154"/>
      <c r="F23" s="96">
        <v>664842.4286</v>
      </c>
      <c r="G23" s="96">
        <v>651249.2711</v>
      </c>
      <c r="H23" s="96">
        <v>614140.79</v>
      </c>
      <c r="I23" s="96">
        <v>309719.8929</v>
      </c>
      <c r="J23" s="96">
        <f t="shared" si="0"/>
        <v>2239952.3826</v>
      </c>
      <c r="K23" s="154" t="s">
        <v>727</v>
      </c>
    </row>
    <row r="24" spans="1:11" s="44" customFormat="1" ht="114.75">
      <c r="A24" s="130" t="s">
        <v>237</v>
      </c>
      <c r="B24" s="154" t="s">
        <v>197</v>
      </c>
      <c r="C24" s="154" t="s">
        <v>766</v>
      </c>
      <c r="D24" s="154" t="s">
        <v>37</v>
      </c>
      <c r="E24" s="154"/>
      <c r="F24" s="96">
        <v>6106861.5</v>
      </c>
      <c r="G24" s="96">
        <v>11754427.63</v>
      </c>
      <c r="H24" s="96">
        <v>8843689.177</v>
      </c>
      <c r="I24" s="96">
        <v>8738457.57</v>
      </c>
      <c r="J24" s="96">
        <f t="shared" si="0"/>
        <v>35443435.877000004</v>
      </c>
      <c r="K24" s="154" t="s">
        <v>724</v>
      </c>
    </row>
    <row r="25" spans="1:11" s="44" customFormat="1" ht="140.25">
      <c r="A25" s="130" t="s">
        <v>238</v>
      </c>
      <c r="B25" s="154" t="s">
        <v>198</v>
      </c>
      <c r="C25" s="154" t="s">
        <v>538</v>
      </c>
      <c r="D25" s="154" t="s">
        <v>37</v>
      </c>
      <c r="E25" s="154"/>
      <c r="F25" s="96">
        <v>99142.5</v>
      </c>
      <c r="G25" s="96">
        <v>190828.5199</v>
      </c>
      <c r="H25" s="96">
        <v>143573.8233</v>
      </c>
      <c r="I25" s="96">
        <v>141865.4295</v>
      </c>
      <c r="J25" s="96">
        <f t="shared" si="0"/>
        <v>575410.2727</v>
      </c>
      <c r="K25" s="154" t="s">
        <v>725</v>
      </c>
    </row>
    <row r="26" spans="1:11" s="44" customFormat="1" ht="89.25">
      <c r="A26" s="135" t="s">
        <v>239</v>
      </c>
      <c r="B26" s="154" t="s">
        <v>199</v>
      </c>
      <c r="C26" s="154" t="s">
        <v>767</v>
      </c>
      <c r="D26" s="154" t="s">
        <v>38</v>
      </c>
      <c r="E26" s="154"/>
      <c r="F26" s="149">
        <v>448309</v>
      </c>
      <c r="G26" s="149">
        <v>444309</v>
      </c>
      <c r="H26" s="149">
        <v>447083</v>
      </c>
      <c r="I26" s="149">
        <v>12472</v>
      </c>
      <c r="J26" s="149">
        <f t="shared" si="0"/>
        <v>1352173</v>
      </c>
      <c r="K26" s="154" t="s">
        <v>726</v>
      </c>
    </row>
    <row r="27" spans="1:11" s="44" customFormat="1" ht="114.75">
      <c r="A27" s="135" t="s">
        <v>240</v>
      </c>
      <c r="B27" s="154" t="s">
        <v>366</v>
      </c>
      <c r="C27" s="154" t="s">
        <v>768</v>
      </c>
      <c r="D27" s="154" t="s">
        <v>458</v>
      </c>
      <c r="E27" s="154"/>
      <c r="F27" s="149" t="s">
        <v>0</v>
      </c>
      <c r="G27" s="149" t="s">
        <v>0</v>
      </c>
      <c r="H27" s="149"/>
      <c r="I27" s="149"/>
      <c r="J27" s="149" t="s">
        <v>0</v>
      </c>
      <c r="K27" s="154" t="s">
        <v>371</v>
      </c>
    </row>
    <row r="28" spans="1:11" s="44" customFormat="1" ht="51">
      <c r="A28" s="237" t="s">
        <v>200</v>
      </c>
      <c r="B28" s="153" t="s">
        <v>770</v>
      </c>
      <c r="C28" s="153" t="s">
        <v>769</v>
      </c>
      <c r="D28" s="153"/>
      <c r="E28" s="153"/>
      <c r="F28" s="235">
        <f>SUM(F29:F30)</f>
        <v>30000</v>
      </c>
      <c r="G28" s="235">
        <f>SUM(G29:G30)</f>
        <v>0</v>
      </c>
      <c r="H28" s="235">
        <f>SUM(H29:H30)</f>
        <v>0</v>
      </c>
      <c r="I28" s="235">
        <f>SUM(I29:I30)</f>
        <v>0</v>
      </c>
      <c r="J28" s="235">
        <f>SUM(J29:J30)</f>
        <v>0</v>
      </c>
      <c r="K28" s="153"/>
    </row>
    <row r="29" spans="1:11" s="45" customFormat="1" ht="63.75">
      <c r="A29" s="130" t="s">
        <v>241</v>
      </c>
      <c r="B29" s="154" t="s">
        <v>201</v>
      </c>
      <c r="C29" s="9" t="s">
        <v>943</v>
      </c>
      <c r="D29" s="154" t="s">
        <v>37</v>
      </c>
      <c r="E29" s="154"/>
      <c r="F29" s="96">
        <v>30000</v>
      </c>
      <c r="G29" s="96" t="s">
        <v>0</v>
      </c>
      <c r="H29" s="96" t="s">
        <v>0</v>
      </c>
      <c r="I29" s="96" t="s">
        <v>0</v>
      </c>
      <c r="J29" s="96" t="s">
        <v>0</v>
      </c>
      <c r="K29" s="154"/>
    </row>
    <row r="30" spans="1:11" s="45" customFormat="1" ht="127.5">
      <c r="A30" s="130" t="s">
        <v>242</v>
      </c>
      <c r="B30" s="154" t="s">
        <v>771</v>
      </c>
      <c r="C30" s="9" t="s">
        <v>944</v>
      </c>
      <c r="D30" s="154" t="s">
        <v>37</v>
      </c>
      <c r="E30" s="154"/>
      <c r="F30" s="47" t="s">
        <v>0</v>
      </c>
      <c r="G30" s="47" t="s">
        <v>0</v>
      </c>
      <c r="H30" s="47" t="s">
        <v>0</v>
      </c>
      <c r="I30" s="47" t="s">
        <v>0</v>
      </c>
      <c r="J30" s="234" t="s">
        <v>0</v>
      </c>
      <c r="K30" s="154" t="s">
        <v>502</v>
      </c>
    </row>
    <row r="31" spans="1:11" s="45" customFormat="1" ht="12.75">
      <c r="A31" s="380" t="s">
        <v>243</v>
      </c>
      <c r="B31" s="372" t="s">
        <v>925</v>
      </c>
      <c r="C31" s="65" t="s">
        <v>490</v>
      </c>
      <c r="D31" s="62"/>
      <c r="E31" s="62"/>
      <c r="F31" s="67">
        <f>SUM(F34:F43)</f>
        <v>74356098</v>
      </c>
      <c r="G31" s="67">
        <f>SUM(G34:G43)</f>
        <v>77486098</v>
      </c>
      <c r="H31" s="67">
        <f>SUM(H34:H43)</f>
        <v>80446098</v>
      </c>
      <c r="I31" s="67">
        <f>SUM(I34:I43)</f>
        <v>88716098</v>
      </c>
      <c r="J31" s="67">
        <f>SUM(J34:J43)</f>
        <v>321004392</v>
      </c>
      <c r="K31" s="62"/>
    </row>
    <row r="32" spans="1:11" s="39" customFormat="1" ht="63.75">
      <c r="A32" s="381"/>
      <c r="B32" s="383"/>
      <c r="C32" s="62" t="s">
        <v>247</v>
      </c>
      <c r="D32" s="62"/>
      <c r="E32" s="190" t="s">
        <v>609</v>
      </c>
      <c r="F32" s="228">
        <v>1.5</v>
      </c>
      <c r="G32" s="228">
        <v>1.6</v>
      </c>
      <c r="H32" s="228">
        <v>1.8</v>
      </c>
      <c r="I32" s="228">
        <v>2.1</v>
      </c>
      <c r="J32" s="92"/>
      <c r="K32" s="62"/>
    </row>
    <row r="33" spans="1:11" s="39" customFormat="1" ht="76.5">
      <c r="A33" s="382"/>
      <c r="B33" s="373"/>
      <c r="C33" s="62" t="s">
        <v>248</v>
      </c>
      <c r="D33" s="62"/>
      <c r="E33" s="190" t="s">
        <v>610</v>
      </c>
      <c r="F33" s="228">
        <v>69</v>
      </c>
      <c r="G33" s="228">
        <v>60</v>
      </c>
      <c r="H33" s="228">
        <v>50</v>
      </c>
      <c r="I33" s="228">
        <v>45</v>
      </c>
      <c r="J33" s="241"/>
      <c r="K33" s="62"/>
    </row>
    <row r="34" spans="1:11" s="39" customFormat="1" ht="114.75">
      <c r="A34" s="242" t="s">
        <v>249</v>
      </c>
      <c r="B34" s="153" t="s">
        <v>250</v>
      </c>
      <c r="C34" s="153" t="s">
        <v>539</v>
      </c>
      <c r="D34" s="153" t="s">
        <v>37</v>
      </c>
      <c r="E34" s="153"/>
      <c r="F34" s="235">
        <f>SUM(F35:F37)</f>
        <v>25000</v>
      </c>
      <c r="G34" s="235">
        <f>SUM(G35:G37)</f>
        <v>0</v>
      </c>
      <c r="H34" s="235">
        <f>SUM(H35:H37)</f>
        <v>50000</v>
      </c>
      <c r="I34" s="235">
        <f>SUM(I35:I37)</f>
        <v>0</v>
      </c>
      <c r="J34" s="235">
        <f>SUM(J35:J37)</f>
        <v>75000</v>
      </c>
      <c r="K34" s="153" t="s">
        <v>187</v>
      </c>
    </row>
    <row r="35" spans="1:11" s="39" customFormat="1" ht="127.5">
      <c r="A35" s="136" t="s">
        <v>288</v>
      </c>
      <c r="B35" s="9" t="s">
        <v>251</v>
      </c>
      <c r="C35" s="9" t="s">
        <v>540</v>
      </c>
      <c r="D35" s="9" t="s">
        <v>37</v>
      </c>
      <c r="E35" s="9"/>
      <c r="F35" s="25">
        <f>'[1]2. eesmärk'!J6</f>
        <v>25000</v>
      </c>
      <c r="G35" s="25"/>
      <c r="H35" s="25"/>
      <c r="I35" s="25"/>
      <c r="J35" s="25">
        <v>25000</v>
      </c>
      <c r="K35" s="154" t="s">
        <v>187</v>
      </c>
    </row>
    <row r="36" spans="1:11" s="39" customFormat="1" ht="114.75">
      <c r="A36" s="136" t="s">
        <v>289</v>
      </c>
      <c r="B36" s="20" t="s">
        <v>252</v>
      </c>
      <c r="C36" s="9" t="s">
        <v>253</v>
      </c>
      <c r="D36" s="9" t="s">
        <v>37</v>
      </c>
      <c r="E36" s="9"/>
      <c r="F36" s="25" t="s">
        <v>0</v>
      </c>
      <c r="G36" s="25" t="s">
        <v>0</v>
      </c>
      <c r="H36" s="25"/>
      <c r="I36" s="25"/>
      <c r="J36" s="118"/>
      <c r="K36" s="154"/>
    </row>
    <row r="37" spans="1:11" ht="140.25">
      <c r="A37" s="136" t="s">
        <v>290</v>
      </c>
      <c r="B37" s="9" t="s">
        <v>254</v>
      </c>
      <c r="C37" s="9" t="s">
        <v>772</v>
      </c>
      <c r="D37" s="9" t="s">
        <v>37</v>
      </c>
      <c r="E37" s="9"/>
      <c r="F37" s="25"/>
      <c r="G37" s="25"/>
      <c r="H37" s="25">
        <v>50000</v>
      </c>
      <c r="I37" s="25"/>
      <c r="J37" s="25">
        <v>50000</v>
      </c>
      <c r="K37" s="154" t="s">
        <v>187</v>
      </c>
    </row>
    <row r="38" spans="1:11" ht="89.25">
      <c r="A38" s="242" t="s">
        <v>255</v>
      </c>
      <c r="B38" s="153" t="s">
        <v>256</v>
      </c>
      <c r="C38" s="153" t="s">
        <v>541</v>
      </c>
      <c r="D38" s="153" t="s">
        <v>37</v>
      </c>
      <c r="E38" s="153"/>
      <c r="F38" s="235">
        <f>SUM(F39,F41,F42,F39)</f>
        <v>48290732</v>
      </c>
      <c r="G38" s="235">
        <f>SUM(G39,G41,G42,G39)</f>
        <v>49790732</v>
      </c>
      <c r="H38" s="235">
        <f>SUM(H39,H41,H42,H39)</f>
        <v>49820732</v>
      </c>
      <c r="I38" s="235">
        <f>SUM(I39,I41,I42,I39)</f>
        <v>49805732</v>
      </c>
      <c r="J38" s="235">
        <f>SUM(J39,J41,J42,J39)</f>
        <v>197707928</v>
      </c>
      <c r="K38" s="153"/>
    </row>
    <row r="39" spans="1:11" ht="76.5">
      <c r="A39" s="137" t="s">
        <v>291</v>
      </c>
      <c r="B39" s="157" t="s">
        <v>773</v>
      </c>
      <c r="C39" s="154" t="s">
        <v>774</v>
      </c>
      <c r="D39" s="157" t="s">
        <v>45</v>
      </c>
      <c r="E39" s="157"/>
      <c r="F39" s="231">
        <f>24895366-1500000</f>
        <v>23395366</v>
      </c>
      <c r="G39" s="231">
        <v>24895366</v>
      </c>
      <c r="H39" s="231">
        <v>24895366</v>
      </c>
      <c r="I39" s="231">
        <v>24895366</v>
      </c>
      <c r="J39" s="231">
        <f>SUM(F39:I39)</f>
        <v>98081464</v>
      </c>
      <c r="K39" s="157"/>
    </row>
    <row r="40" spans="1:11" s="38" customFormat="1" ht="178.5">
      <c r="A40" s="136" t="s">
        <v>292</v>
      </c>
      <c r="B40" s="9" t="s">
        <v>257</v>
      </c>
      <c r="C40" s="9" t="s">
        <v>775</v>
      </c>
      <c r="D40" s="9" t="s">
        <v>37</v>
      </c>
      <c r="E40" s="9"/>
      <c r="F40" s="25" t="s">
        <v>0</v>
      </c>
      <c r="G40" s="25" t="s">
        <v>0</v>
      </c>
      <c r="H40" s="25"/>
      <c r="I40" s="25"/>
      <c r="J40" s="118"/>
      <c r="K40" s="9" t="s">
        <v>83</v>
      </c>
    </row>
    <row r="41" spans="1:11" s="39" customFormat="1" ht="63.75">
      <c r="A41" s="136" t="s">
        <v>293</v>
      </c>
      <c r="B41" s="154" t="s">
        <v>258</v>
      </c>
      <c r="C41" s="9" t="s">
        <v>542</v>
      </c>
      <c r="D41" s="9" t="s">
        <v>37</v>
      </c>
      <c r="E41" s="9"/>
      <c r="F41" s="25"/>
      <c r="G41" s="25"/>
      <c r="H41" s="25">
        <f>'[1]2. eesmärk'!L25</f>
        <v>30000</v>
      </c>
      <c r="I41" s="25">
        <f>'[1]2. eesmärk'!M25</f>
        <v>15000</v>
      </c>
      <c r="J41" s="25">
        <f>SUM(H41,I41)</f>
        <v>45000</v>
      </c>
      <c r="K41" s="9"/>
    </row>
    <row r="42" spans="1:11" s="39" customFormat="1" ht="63.75">
      <c r="A42" s="136" t="s">
        <v>294</v>
      </c>
      <c r="B42" s="154" t="s">
        <v>503</v>
      </c>
      <c r="C42" s="9" t="s">
        <v>543</v>
      </c>
      <c r="D42" s="9" t="s">
        <v>37</v>
      </c>
      <c r="E42" s="9"/>
      <c r="F42" s="223">
        <v>1500000</v>
      </c>
      <c r="G42" s="127"/>
      <c r="H42" s="127"/>
      <c r="I42" s="127"/>
      <c r="J42" s="223">
        <f>SUM(F42:I42)</f>
        <v>1500000</v>
      </c>
      <c r="K42" s="9"/>
    </row>
    <row r="43" spans="1:11" s="39" customFormat="1" ht="76.5">
      <c r="A43" s="242" t="s">
        <v>259</v>
      </c>
      <c r="B43" s="153" t="s">
        <v>260</v>
      </c>
      <c r="C43" s="153" t="s">
        <v>544</v>
      </c>
      <c r="D43" s="153" t="s">
        <v>37</v>
      </c>
      <c r="E43" s="153"/>
      <c r="F43" s="235">
        <v>1120000</v>
      </c>
      <c r="G43" s="235">
        <v>2800000</v>
      </c>
      <c r="H43" s="235">
        <v>5600000</v>
      </c>
      <c r="I43" s="235">
        <v>14000000</v>
      </c>
      <c r="J43" s="235">
        <f>SUM(F43:I43)</f>
        <v>23520000</v>
      </c>
      <c r="K43" s="153" t="s">
        <v>728</v>
      </c>
    </row>
    <row r="44" spans="1:11" s="39" customFormat="1" ht="12.75">
      <c r="A44" s="374" t="s">
        <v>261</v>
      </c>
      <c r="B44" s="372" t="s">
        <v>926</v>
      </c>
      <c r="C44" s="65" t="s">
        <v>490</v>
      </c>
      <c r="D44" s="62"/>
      <c r="E44" s="62"/>
      <c r="F44" s="67">
        <f>SUM(F46,F53,F56,F60)</f>
        <v>2167402</v>
      </c>
      <c r="G44" s="67">
        <f>SUM(G46,G53,G56,G60)</f>
        <v>2476382</v>
      </c>
      <c r="H44" s="67">
        <f>SUM(H46,H53,H56,H60)</f>
        <v>2476382</v>
      </c>
      <c r="I44" s="67">
        <f>SUM(I46,I53,I56,I60)</f>
        <v>2476382</v>
      </c>
      <c r="J44" s="67">
        <f>SUM(J46,J53,J56,J60)</f>
        <v>9596548</v>
      </c>
      <c r="K44" s="62"/>
    </row>
    <row r="45" spans="1:11" s="39" customFormat="1" ht="76.5">
      <c r="A45" s="375"/>
      <c r="B45" s="373"/>
      <c r="C45" s="306" t="s">
        <v>262</v>
      </c>
      <c r="D45" s="306" t="s">
        <v>174</v>
      </c>
      <c r="E45" s="307" t="s">
        <v>180</v>
      </c>
      <c r="F45" s="308">
        <v>100</v>
      </c>
      <c r="G45" s="308">
        <v>105</v>
      </c>
      <c r="H45" s="308">
        <v>110</v>
      </c>
      <c r="I45" s="308">
        <v>115</v>
      </c>
      <c r="J45" s="232"/>
      <c r="K45" s="62"/>
    </row>
    <row r="46" spans="1:11" s="39" customFormat="1" ht="267.75">
      <c r="A46" s="242" t="s">
        <v>263</v>
      </c>
      <c r="B46" s="153" t="s">
        <v>504</v>
      </c>
      <c r="C46" s="153" t="s">
        <v>264</v>
      </c>
      <c r="D46" s="153" t="s">
        <v>37</v>
      </c>
      <c r="E46" s="153"/>
      <c r="F46" s="233"/>
      <c r="G46" s="233"/>
      <c r="H46" s="233"/>
      <c r="I46" s="233"/>
      <c r="J46" s="233"/>
      <c r="K46" s="153"/>
    </row>
    <row r="47" spans="1:11" s="39" customFormat="1" ht="140.25">
      <c r="A47" s="135" t="s">
        <v>295</v>
      </c>
      <c r="B47" s="154" t="s">
        <v>164</v>
      </c>
      <c r="C47" s="154" t="s">
        <v>505</v>
      </c>
      <c r="D47" s="9" t="s">
        <v>37</v>
      </c>
      <c r="E47" s="154"/>
      <c r="F47" s="149" t="s">
        <v>0</v>
      </c>
      <c r="G47" s="149" t="s">
        <v>0</v>
      </c>
      <c r="H47" s="149"/>
      <c r="I47" s="149"/>
      <c r="J47" s="149"/>
      <c r="K47" s="157" t="s">
        <v>374</v>
      </c>
    </row>
    <row r="48" spans="1:11" s="39" customFormat="1" ht="63.75">
      <c r="A48" s="135" t="s">
        <v>296</v>
      </c>
      <c r="B48" s="154" t="s">
        <v>265</v>
      </c>
      <c r="C48" s="154" t="s">
        <v>266</v>
      </c>
      <c r="D48" s="9" t="s">
        <v>37</v>
      </c>
      <c r="E48" s="154"/>
      <c r="F48" s="149" t="s">
        <v>0</v>
      </c>
      <c r="G48" s="149" t="s">
        <v>0</v>
      </c>
      <c r="H48" s="149"/>
      <c r="I48" s="149"/>
      <c r="J48" s="149"/>
      <c r="K48" s="157" t="s">
        <v>374</v>
      </c>
    </row>
    <row r="49" spans="1:11" s="39" customFormat="1" ht="114.75">
      <c r="A49" s="135" t="s">
        <v>297</v>
      </c>
      <c r="B49" s="154" t="s">
        <v>776</v>
      </c>
      <c r="C49" s="154" t="s">
        <v>267</v>
      </c>
      <c r="D49" s="9" t="s">
        <v>37</v>
      </c>
      <c r="E49" s="154"/>
      <c r="F49" s="149" t="s">
        <v>0</v>
      </c>
      <c r="G49" s="149" t="s">
        <v>0</v>
      </c>
      <c r="H49" s="149"/>
      <c r="I49" s="149"/>
      <c r="J49" s="149"/>
      <c r="K49" s="157" t="s">
        <v>374</v>
      </c>
    </row>
    <row r="50" spans="1:11" s="39" customFormat="1" ht="63.75">
      <c r="A50" s="135" t="s">
        <v>298</v>
      </c>
      <c r="B50" s="154" t="s">
        <v>268</v>
      </c>
      <c r="C50" s="154" t="s">
        <v>269</v>
      </c>
      <c r="D50" s="9" t="s">
        <v>37</v>
      </c>
      <c r="E50" s="154"/>
      <c r="F50" s="149"/>
      <c r="G50" s="149"/>
      <c r="H50" s="149"/>
      <c r="I50" s="149"/>
      <c r="J50" s="149"/>
      <c r="K50" s="154" t="s">
        <v>373</v>
      </c>
    </row>
    <row r="51" spans="1:11" s="38" customFormat="1" ht="204">
      <c r="A51" s="135" t="s">
        <v>299</v>
      </c>
      <c r="B51" s="154" t="s">
        <v>270</v>
      </c>
      <c r="C51" s="9" t="s">
        <v>945</v>
      </c>
      <c r="D51" s="9" t="s">
        <v>37</v>
      </c>
      <c r="F51" s="234" t="s">
        <v>0</v>
      </c>
      <c r="G51" s="149" t="s">
        <v>0</v>
      </c>
      <c r="H51" s="149"/>
      <c r="I51" s="149"/>
      <c r="J51" s="149"/>
      <c r="K51" s="157" t="s">
        <v>374</v>
      </c>
    </row>
    <row r="52" spans="1:11" ht="89.25">
      <c r="A52" s="135" t="s">
        <v>506</v>
      </c>
      <c r="B52" s="24" t="s">
        <v>507</v>
      </c>
      <c r="C52" s="24" t="s">
        <v>777</v>
      </c>
      <c r="D52" s="9" t="s">
        <v>37</v>
      </c>
      <c r="E52" s="9"/>
      <c r="F52" s="118" t="s">
        <v>0</v>
      </c>
      <c r="G52" s="118" t="s">
        <v>0</v>
      </c>
      <c r="H52" s="118"/>
      <c r="I52" s="118"/>
      <c r="J52" s="118"/>
      <c r="K52" s="157" t="s">
        <v>374</v>
      </c>
    </row>
    <row r="53" spans="1:11" ht="51">
      <c r="A53" s="242" t="s">
        <v>271</v>
      </c>
      <c r="B53" s="153" t="s">
        <v>779</v>
      </c>
      <c r="C53" s="153" t="s">
        <v>780</v>
      </c>
      <c r="D53" s="219" t="s">
        <v>707</v>
      </c>
      <c r="E53" s="153"/>
      <c r="F53" s="233"/>
      <c r="G53" s="233"/>
      <c r="H53" s="233"/>
      <c r="I53" s="233"/>
      <c r="J53" s="233"/>
      <c r="K53" s="153"/>
    </row>
    <row r="54" spans="1:11" ht="76.5">
      <c r="A54" s="135" t="s">
        <v>300</v>
      </c>
      <c r="B54" s="154" t="s">
        <v>272</v>
      </c>
      <c r="C54" s="154" t="s">
        <v>778</v>
      </c>
      <c r="D54" s="9" t="s">
        <v>707</v>
      </c>
      <c r="E54" s="154"/>
      <c r="F54" s="149" t="s">
        <v>0</v>
      </c>
      <c r="G54" s="149" t="s">
        <v>0</v>
      </c>
      <c r="H54" s="149" t="s">
        <v>0</v>
      </c>
      <c r="I54" s="149" t="s">
        <v>0</v>
      </c>
      <c r="J54" s="149"/>
      <c r="K54" s="154" t="s">
        <v>722</v>
      </c>
    </row>
    <row r="55" spans="1:11" ht="89.25">
      <c r="A55" s="139" t="s">
        <v>508</v>
      </c>
      <c r="B55" s="154" t="s">
        <v>273</v>
      </c>
      <c r="C55" s="154" t="s">
        <v>274</v>
      </c>
      <c r="D55" s="9" t="s">
        <v>707</v>
      </c>
      <c r="E55" s="154"/>
      <c r="F55" s="149" t="s">
        <v>0</v>
      </c>
      <c r="G55" s="149" t="s">
        <v>0</v>
      </c>
      <c r="H55" s="149"/>
      <c r="I55" s="149"/>
      <c r="J55" s="149"/>
      <c r="K55" s="154" t="s">
        <v>722</v>
      </c>
    </row>
    <row r="56" spans="1:11" ht="76.5">
      <c r="A56" s="242" t="s">
        <v>275</v>
      </c>
      <c r="B56" s="153" t="s">
        <v>781</v>
      </c>
      <c r="C56" s="153" t="s">
        <v>276</v>
      </c>
      <c r="D56" s="153" t="s">
        <v>37</v>
      </c>
      <c r="E56" s="153"/>
      <c r="F56" s="235">
        <f>SUM(F57:F59)</f>
        <v>2167402</v>
      </c>
      <c r="G56" s="235">
        <f>SUM(G57:G59)</f>
        <v>2476382</v>
      </c>
      <c r="H56" s="235">
        <f>SUM(H57:H59)</f>
        <v>2476382</v>
      </c>
      <c r="I56" s="235">
        <f>SUM(I57:I59)</f>
        <v>2476382</v>
      </c>
      <c r="J56" s="235">
        <f>SUM(J57:J59)</f>
        <v>9596548</v>
      </c>
      <c r="K56" s="153"/>
    </row>
    <row r="57" spans="1:11" ht="102">
      <c r="A57" s="135" t="s">
        <v>301</v>
      </c>
      <c r="B57" s="154" t="s">
        <v>277</v>
      </c>
      <c r="C57" s="154" t="s">
        <v>278</v>
      </c>
      <c r="D57" s="154" t="s">
        <v>705</v>
      </c>
      <c r="E57" s="154"/>
      <c r="F57" s="104">
        <v>68930</v>
      </c>
      <c r="G57" s="105" t="s">
        <v>0</v>
      </c>
      <c r="H57" s="105" t="s">
        <v>0</v>
      </c>
      <c r="I57" s="105" t="s">
        <v>0</v>
      </c>
      <c r="J57" s="104">
        <f>SUM(F57:I57)</f>
        <v>68930</v>
      </c>
      <c r="K57" s="157" t="s">
        <v>706</v>
      </c>
    </row>
    <row r="58" spans="1:11" ht="63.75">
      <c r="A58" s="135" t="s">
        <v>302</v>
      </c>
      <c r="B58" s="154" t="s">
        <v>279</v>
      </c>
      <c r="C58" s="154" t="s">
        <v>280</v>
      </c>
      <c r="D58" s="154" t="s">
        <v>496</v>
      </c>
      <c r="E58" s="154"/>
      <c r="F58" s="125">
        <v>2094472</v>
      </c>
      <c r="G58" s="229">
        <v>2476382</v>
      </c>
      <c r="H58" s="229">
        <v>2476382</v>
      </c>
      <c r="I58" s="229">
        <v>2476382</v>
      </c>
      <c r="J58" s="229">
        <f>SUM(F58:I58)</f>
        <v>9523618</v>
      </c>
      <c r="K58" s="154" t="s">
        <v>729</v>
      </c>
    </row>
    <row r="59" spans="1:11" ht="102">
      <c r="A59" s="137" t="s">
        <v>303</v>
      </c>
      <c r="B59" s="157" t="s">
        <v>783</v>
      </c>
      <c r="C59" s="157" t="s">
        <v>782</v>
      </c>
      <c r="D59" s="157" t="s">
        <v>496</v>
      </c>
      <c r="E59" s="157"/>
      <c r="F59" s="104">
        <v>4000</v>
      </c>
      <c r="G59" s="105" t="s">
        <v>0</v>
      </c>
      <c r="H59" s="105" t="s">
        <v>0</v>
      </c>
      <c r="I59" s="105" t="s">
        <v>0</v>
      </c>
      <c r="J59" s="104">
        <f>SUM(F59:I59)</f>
        <v>4000</v>
      </c>
      <c r="K59" s="157" t="s">
        <v>374</v>
      </c>
    </row>
    <row r="60" spans="1:11" ht="51">
      <c r="A60" s="242" t="s">
        <v>281</v>
      </c>
      <c r="B60" s="153" t="s">
        <v>282</v>
      </c>
      <c r="C60" s="153" t="s">
        <v>283</v>
      </c>
      <c r="D60" s="153"/>
      <c r="E60" s="153"/>
      <c r="F60" s="233"/>
      <c r="G60" s="233"/>
      <c r="H60" s="233"/>
      <c r="I60" s="233"/>
      <c r="J60" s="233"/>
      <c r="K60" s="153"/>
    </row>
    <row r="61" spans="1:11" ht="63.75">
      <c r="A61" s="137" t="s">
        <v>304</v>
      </c>
      <c r="B61" s="157" t="s">
        <v>284</v>
      </c>
      <c r="C61" s="157" t="s">
        <v>285</v>
      </c>
      <c r="D61" s="157" t="s">
        <v>38</v>
      </c>
      <c r="E61" s="157"/>
      <c r="F61" s="105" t="s">
        <v>0</v>
      </c>
      <c r="G61" s="105" t="s">
        <v>0</v>
      </c>
      <c r="H61" s="105"/>
      <c r="I61" s="105"/>
      <c r="J61" s="105"/>
      <c r="K61" s="157" t="s">
        <v>372</v>
      </c>
    </row>
    <row r="62" spans="1:11" ht="63.75">
      <c r="A62" s="137" t="s">
        <v>305</v>
      </c>
      <c r="B62" s="157" t="s">
        <v>286</v>
      </c>
      <c r="C62" s="157" t="s">
        <v>287</v>
      </c>
      <c r="D62" s="157" t="s">
        <v>37</v>
      </c>
      <c r="E62" s="157"/>
      <c r="F62" s="105"/>
      <c r="G62" s="105"/>
      <c r="H62" s="105"/>
      <c r="I62" s="105"/>
      <c r="J62" s="105"/>
      <c r="K62" s="157" t="s">
        <v>373</v>
      </c>
    </row>
  </sheetData>
  <sheetProtection/>
  <mergeCells count="8">
    <mergeCell ref="B44:B45"/>
    <mergeCell ref="A44:A45"/>
    <mergeCell ref="B2:B3"/>
    <mergeCell ref="A2:A3"/>
    <mergeCell ref="A4:A7"/>
    <mergeCell ref="B4:B7"/>
    <mergeCell ref="B31:B33"/>
    <mergeCell ref="A31:A33"/>
  </mergeCells>
  <printOptions/>
  <pageMargins left="0.25" right="0.25" top="0.75" bottom="0.75" header="0.3" footer="0.3"/>
  <pageSetup horizontalDpi="600" verticalDpi="600" orientation="landscape" paperSize="8" r:id="rId3"/>
  <legacyDrawing r:id="rId2"/>
</worksheet>
</file>

<file path=xl/worksheets/sheet5.xml><?xml version="1.0" encoding="utf-8"?>
<worksheet xmlns="http://schemas.openxmlformats.org/spreadsheetml/2006/main" xmlns:r="http://schemas.openxmlformats.org/officeDocument/2006/relationships">
  <dimension ref="A1:AG193"/>
  <sheetViews>
    <sheetView zoomScalePageLayoutView="0" workbookViewId="0" topLeftCell="A1">
      <pane ySplit="1" topLeftCell="A68" activePane="bottomLeft" state="frozen"/>
      <selection pane="topLeft" activeCell="A1" sqref="A1"/>
      <selection pane="bottomLeft" activeCell="C71" sqref="C71"/>
    </sheetView>
  </sheetViews>
  <sheetFormatPr defaultColWidth="8.8515625" defaultRowHeight="15"/>
  <cols>
    <col min="1" max="1" width="7.140625" style="0" customWidth="1"/>
    <col min="2" max="2" width="29.00390625" style="1" customWidth="1"/>
    <col min="3" max="3" width="39.140625" style="0" customWidth="1"/>
    <col min="4" max="4" width="12.00390625" style="0" customWidth="1"/>
    <col min="5" max="5" width="12.421875" style="1" customWidth="1"/>
    <col min="6" max="6" width="14.28125" style="34" bestFit="1" customWidth="1"/>
    <col min="7" max="9" width="14.421875" style="34" bestFit="1" customWidth="1"/>
    <col min="10" max="10" width="15.00390625" style="0" bestFit="1" customWidth="1"/>
    <col min="11" max="11" width="31.00390625" style="1" customWidth="1"/>
  </cols>
  <sheetData>
    <row r="1" spans="1:33" ht="25.5">
      <c r="A1" s="48" t="s">
        <v>3</v>
      </c>
      <c r="B1" s="49" t="s">
        <v>5</v>
      </c>
      <c r="C1" s="49" t="s">
        <v>1</v>
      </c>
      <c r="D1" s="49" t="s">
        <v>4</v>
      </c>
      <c r="E1" s="7" t="s">
        <v>6</v>
      </c>
      <c r="F1" s="36">
        <v>2016</v>
      </c>
      <c r="G1" s="36">
        <v>2017</v>
      </c>
      <c r="H1" s="36">
        <v>2018</v>
      </c>
      <c r="I1" s="36">
        <v>2019</v>
      </c>
      <c r="J1" s="49" t="s">
        <v>2</v>
      </c>
      <c r="K1" s="49" t="s">
        <v>708</v>
      </c>
      <c r="L1" s="31"/>
      <c r="M1" s="31"/>
      <c r="N1" s="31"/>
      <c r="O1" s="31"/>
      <c r="P1" s="31"/>
      <c r="Q1" s="31"/>
      <c r="R1" s="31"/>
      <c r="S1" s="31"/>
      <c r="T1" s="31"/>
      <c r="U1" s="31"/>
      <c r="V1" s="31"/>
      <c r="W1" s="31"/>
      <c r="X1" s="31"/>
      <c r="Y1" s="31"/>
      <c r="Z1" s="31"/>
      <c r="AA1" s="31"/>
      <c r="AB1" s="31"/>
      <c r="AC1" s="31"/>
      <c r="AD1" s="31"/>
      <c r="AE1" s="31"/>
      <c r="AF1" s="31"/>
      <c r="AG1" s="31"/>
    </row>
    <row r="2" spans="1:33" s="56" customFormat="1" ht="15">
      <c r="A2" s="391" t="s">
        <v>20</v>
      </c>
      <c r="B2" s="376" t="s">
        <v>917</v>
      </c>
      <c r="C2" s="271" t="s">
        <v>490</v>
      </c>
      <c r="D2" s="58"/>
      <c r="E2" s="60"/>
      <c r="F2" s="59">
        <f>SUM(F6,F37,F49)</f>
        <v>449324</v>
      </c>
      <c r="G2" s="59">
        <f>SUM(G6,G37,G49)</f>
        <v>492624</v>
      </c>
      <c r="H2" s="59">
        <f>SUM(H6,H37,H49)</f>
        <v>459624</v>
      </c>
      <c r="I2" s="59">
        <f>SUM(I6,I37,I49)</f>
        <v>729624</v>
      </c>
      <c r="J2" s="59">
        <f>SUM(J6,J37,J49)</f>
        <v>2131196</v>
      </c>
      <c r="K2" s="60"/>
      <c r="L2" s="40"/>
      <c r="M2" s="40"/>
      <c r="N2" s="40"/>
      <c r="O2" s="40"/>
      <c r="P2" s="40"/>
      <c r="Q2" s="40"/>
      <c r="R2" s="40"/>
      <c r="S2" s="40"/>
      <c r="T2" s="40"/>
      <c r="U2" s="40"/>
      <c r="V2" s="40"/>
      <c r="W2" s="40"/>
      <c r="X2" s="40"/>
      <c r="Y2" s="40"/>
      <c r="Z2" s="40"/>
      <c r="AA2" s="40"/>
      <c r="AB2" s="40"/>
      <c r="AC2" s="40"/>
      <c r="AD2" s="40"/>
      <c r="AE2" s="40"/>
      <c r="AF2" s="40"/>
      <c r="AG2" s="40"/>
    </row>
    <row r="3" spans="1:33" s="56" customFormat="1" ht="38.25">
      <c r="A3" s="392"/>
      <c r="B3" s="390"/>
      <c r="C3" s="58" t="s">
        <v>509</v>
      </c>
      <c r="D3" s="58"/>
      <c r="E3" s="276" t="s">
        <v>510</v>
      </c>
      <c r="F3" s="269">
        <v>10.400000000000002</v>
      </c>
      <c r="G3" s="269">
        <v>10.700000000000003</v>
      </c>
      <c r="H3" s="269">
        <v>11.000000000000004</v>
      </c>
      <c r="I3" s="269">
        <v>11.300000000000004</v>
      </c>
      <c r="J3" s="61"/>
      <c r="K3" s="60"/>
      <c r="L3" s="40"/>
      <c r="M3" s="40"/>
      <c r="N3" s="40"/>
      <c r="O3" s="40"/>
      <c r="P3" s="40"/>
      <c r="Q3" s="40"/>
      <c r="R3" s="40"/>
      <c r="S3" s="40"/>
      <c r="T3" s="40"/>
      <c r="U3" s="40"/>
      <c r="V3" s="40"/>
      <c r="W3" s="40"/>
      <c r="X3" s="40"/>
      <c r="Y3" s="40"/>
      <c r="Z3" s="40"/>
      <c r="AA3" s="40"/>
      <c r="AB3" s="40"/>
      <c r="AC3" s="40"/>
      <c r="AD3" s="40"/>
      <c r="AE3" s="40"/>
      <c r="AF3" s="40"/>
      <c r="AG3" s="40"/>
    </row>
    <row r="4" spans="1:33" s="56" customFormat="1" ht="38.25">
      <c r="A4" s="392"/>
      <c r="B4" s="390"/>
      <c r="C4" s="58" t="s">
        <v>169</v>
      </c>
      <c r="D4" s="58"/>
      <c r="E4" s="276" t="s">
        <v>885</v>
      </c>
      <c r="F4" s="269">
        <v>62</v>
      </c>
      <c r="G4" s="269" t="s">
        <v>174</v>
      </c>
      <c r="H4" s="269" t="s">
        <v>174</v>
      </c>
      <c r="I4" s="269">
        <v>68</v>
      </c>
      <c r="J4" s="61"/>
      <c r="K4" s="60"/>
      <c r="L4" s="40"/>
      <c r="M4" s="40"/>
      <c r="N4" s="40"/>
      <c r="O4" s="40"/>
      <c r="P4" s="40"/>
      <c r="Q4" s="40"/>
      <c r="R4" s="40"/>
      <c r="S4" s="40"/>
      <c r="T4" s="40"/>
      <c r="U4" s="40"/>
      <c r="V4" s="40"/>
      <c r="W4" s="40"/>
      <c r="X4" s="40"/>
      <c r="Y4" s="40"/>
      <c r="Z4" s="40"/>
      <c r="AA4" s="40"/>
      <c r="AB4" s="40"/>
      <c r="AC4" s="40"/>
      <c r="AD4" s="40"/>
      <c r="AE4" s="40"/>
      <c r="AF4" s="40"/>
      <c r="AG4" s="40"/>
    </row>
    <row r="5" spans="1:33" s="56" customFormat="1" ht="15">
      <c r="A5" s="393"/>
      <c r="B5" s="377"/>
      <c r="C5" s="58" t="s">
        <v>977</v>
      </c>
      <c r="D5" s="58"/>
      <c r="E5" s="276" t="s">
        <v>978</v>
      </c>
      <c r="F5" s="269">
        <v>51.4</v>
      </c>
      <c r="G5" s="269" t="s">
        <v>174</v>
      </c>
      <c r="H5" s="269">
        <v>52.2</v>
      </c>
      <c r="I5" s="269" t="s">
        <v>174</v>
      </c>
      <c r="J5" s="61"/>
      <c r="K5" s="60"/>
      <c r="L5" s="40"/>
      <c r="M5" s="40"/>
      <c r="N5" s="40"/>
      <c r="O5" s="40"/>
      <c r="P5" s="40"/>
      <c r="Q5" s="40"/>
      <c r="R5" s="40"/>
      <c r="S5" s="40"/>
      <c r="T5" s="40"/>
      <c r="U5" s="40"/>
      <c r="V5" s="40"/>
      <c r="W5" s="40"/>
      <c r="X5" s="40"/>
      <c r="Y5" s="40"/>
      <c r="Z5" s="40"/>
      <c r="AA5" s="40"/>
      <c r="AB5" s="40"/>
      <c r="AC5" s="40"/>
      <c r="AD5" s="40"/>
      <c r="AE5" s="40"/>
      <c r="AF5" s="40"/>
      <c r="AG5" s="40"/>
    </row>
    <row r="6" spans="1:33" s="10" customFormat="1" ht="15">
      <c r="A6" s="394" t="s">
        <v>21</v>
      </c>
      <c r="B6" s="372" t="s">
        <v>44</v>
      </c>
      <c r="C6" s="65" t="s">
        <v>490</v>
      </c>
      <c r="D6" s="62"/>
      <c r="E6" s="277"/>
      <c r="F6" s="67">
        <f>SUM(F10,F19,F22,F27,F32)</f>
        <v>40000</v>
      </c>
      <c r="G6" s="67">
        <f>SUM(G10,G19,G22,G27,G32)</f>
        <v>50000</v>
      </c>
      <c r="H6" s="67">
        <f>SUM(H10,H19,H22,H27,H32)</f>
        <v>127000</v>
      </c>
      <c r="I6" s="67">
        <f>SUM(I10,I19,I22,I27,I32)</f>
        <v>152000</v>
      </c>
      <c r="J6" s="65">
        <f>SUM(F6:I6)</f>
        <v>369000</v>
      </c>
      <c r="K6" s="62"/>
      <c r="L6" s="40"/>
      <c r="M6" s="40"/>
      <c r="N6" s="40"/>
      <c r="O6" s="40"/>
      <c r="P6" s="40"/>
      <c r="Q6" s="40"/>
      <c r="R6" s="40"/>
      <c r="S6" s="40"/>
      <c r="T6" s="40"/>
      <c r="U6" s="40"/>
      <c r="V6" s="40"/>
      <c r="W6" s="40"/>
      <c r="X6" s="40"/>
      <c r="Y6" s="40"/>
      <c r="Z6" s="40"/>
      <c r="AA6" s="40"/>
      <c r="AB6" s="40"/>
      <c r="AC6" s="40"/>
      <c r="AD6" s="40"/>
      <c r="AE6" s="40"/>
      <c r="AF6" s="40"/>
      <c r="AG6" s="40"/>
    </row>
    <row r="7" spans="1:33" s="10" customFormat="1" ht="25.5">
      <c r="A7" s="395"/>
      <c r="B7" s="383"/>
      <c r="C7" s="62" t="s">
        <v>220</v>
      </c>
      <c r="D7" s="62"/>
      <c r="E7" s="63" t="s">
        <v>171</v>
      </c>
      <c r="F7" s="64">
        <v>50.4</v>
      </c>
      <c r="G7" s="64" t="s">
        <v>174</v>
      </c>
      <c r="H7" s="64">
        <v>51.4</v>
      </c>
      <c r="I7" s="64" t="s">
        <v>174</v>
      </c>
      <c r="J7" s="65"/>
      <c r="K7" s="62"/>
      <c r="L7" s="40"/>
      <c r="M7" s="40"/>
      <c r="N7" s="40"/>
      <c r="O7" s="40"/>
      <c r="P7" s="40"/>
      <c r="Q7" s="40"/>
      <c r="R7" s="40"/>
      <c r="S7" s="40"/>
      <c r="T7" s="40"/>
      <c r="U7" s="40"/>
      <c r="V7" s="40"/>
      <c r="W7" s="40"/>
      <c r="X7" s="40"/>
      <c r="Y7" s="40"/>
      <c r="Z7" s="40"/>
      <c r="AA7" s="40"/>
      <c r="AB7" s="40"/>
      <c r="AC7" s="40"/>
      <c r="AD7" s="40"/>
      <c r="AE7" s="40"/>
      <c r="AF7" s="40"/>
      <c r="AG7" s="40"/>
    </row>
    <row r="8" spans="1:33" s="10" customFormat="1" ht="25.5">
      <c r="A8" s="395"/>
      <c r="B8" s="383"/>
      <c r="C8" s="62" t="s">
        <v>221</v>
      </c>
      <c r="D8" s="62"/>
      <c r="E8" s="63" t="s">
        <v>172</v>
      </c>
      <c r="F8" s="64">
        <v>64</v>
      </c>
      <c r="G8" s="64" t="s">
        <v>174</v>
      </c>
      <c r="H8" s="64">
        <v>65</v>
      </c>
      <c r="I8" s="64" t="s">
        <v>174</v>
      </c>
      <c r="J8" s="66"/>
      <c r="K8" s="62"/>
      <c r="L8" s="40"/>
      <c r="M8" s="40"/>
      <c r="N8" s="40"/>
      <c r="O8" s="40"/>
      <c r="P8" s="40"/>
      <c r="Q8" s="40"/>
      <c r="R8" s="40"/>
      <c r="S8" s="40"/>
      <c r="T8" s="40"/>
      <c r="U8" s="40"/>
      <c r="V8" s="40"/>
      <c r="W8" s="40"/>
      <c r="X8" s="40"/>
      <c r="Y8" s="40"/>
      <c r="Z8" s="40"/>
      <c r="AA8" s="40"/>
      <c r="AB8" s="40"/>
      <c r="AC8" s="40"/>
      <c r="AD8" s="40"/>
      <c r="AE8" s="40"/>
      <c r="AF8" s="40"/>
      <c r="AG8" s="40"/>
    </row>
    <row r="9" spans="1:33" s="10" customFormat="1" ht="25.5">
      <c r="A9" s="396"/>
      <c r="B9" s="373"/>
      <c r="C9" s="62" t="s">
        <v>222</v>
      </c>
      <c r="D9" s="62"/>
      <c r="E9" s="63" t="s">
        <v>173</v>
      </c>
      <c r="F9" s="64">
        <v>29.9</v>
      </c>
      <c r="G9" s="64" t="s">
        <v>174</v>
      </c>
      <c r="H9" s="64">
        <v>30.9</v>
      </c>
      <c r="I9" s="64" t="s">
        <v>174</v>
      </c>
      <c r="J9" s="65"/>
      <c r="K9" s="62"/>
      <c r="L9" s="40"/>
      <c r="M9" s="40"/>
      <c r="N9" s="40"/>
      <c r="O9" s="40"/>
      <c r="P9" s="40"/>
      <c r="Q9" s="40"/>
      <c r="R9" s="40"/>
      <c r="S9" s="40"/>
      <c r="T9" s="40"/>
      <c r="U9" s="40"/>
      <c r="V9" s="40"/>
      <c r="W9" s="40"/>
      <c r="X9" s="40"/>
      <c r="Y9" s="40"/>
      <c r="Z9" s="40"/>
      <c r="AA9" s="40"/>
      <c r="AB9" s="40"/>
      <c r="AC9" s="40"/>
      <c r="AD9" s="40"/>
      <c r="AE9" s="40"/>
      <c r="AF9" s="40"/>
      <c r="AG9" s="40"/>
    </row>
    <row r="10" spans="1:33" s="10" customFormat="1" ht="114.75">
      <c r="A10" s="245" t="s">
        <v>22</v>
      </c>
      <c r="B10" s="246" t="s">
        <v>348</v>
      </c>
      <c r="C10" s="153" t="s">
        <v>349</v>
      </c>
      <c r="D10" s="153" t="s">
        <v>747</v>
      </c>
      <c r="E10" s="249"/>
      <c r="F10" s="235">
        <f>SUM(F11:F18)</f>
        <v>40000</v>
      </c>
      <c r="G10" s="235">
        <f>SUM(G11:G18)</f>
        <v>25000</v>
      </c>
      <c r="H10" s="235">
        <f>SUM(H11:H18)</f>
        <v>27000</v>
      </c>
      <c r="I10" s="235">
        <f>SUM(I11:I18)</f>
        <v>27000</v>
      </c>
      <c r="J10" s="235">
        <f>SUM(J11:J18)</f>
        <v>119000</v>
      </c>
      <c r="K10" s="153"/>
      <c r="L10" s="40"/>
      <c r="M10" s="40"/>
      <c r="N10" s="40"/>
      <c r="O10" s="40"/>
      <c r="P10" s="40"/>
      <c r="Q10" s="40"/>
      <c r="R10" s="40"/>
      <c r="S10" s="40"/>
      <c r="T10" s="40"/>
      <c r="U10" s="40"/>
      <c r="V10" s="40"/>
      <c r="W10" s="40"/>
      <c r="X10" s="40"/>
      <c r="Y10" s="40"/>
      <c r="Z10" s="40"/>
      <c r="AA10" s="40"/>
      <c r="AB10" s="40"/>
      <c r="AC10" s="40"/>
      <c r="AD10" s="40"/>
      <c r="AE10" s="40"/>
      <c r="AF10" s="40"/>
      <c r="AG10" s="40"/>
    </row>
    <row r="11" spans="1:33" s="10" customFormat="1" ht="102">
      <c r="A11" s="140" t="s">
        <v>998</v>
      </c>
      <c r="B11" s="141" t="s">
        <v>967</v>
      </c>
      <c r="C11" s="313" t="s">
        <v>966</v>
      </c>
      <c r="D11" s="9" t="s">
        <v>37</v>
      </c>
      <c r="E11" s="123"/>
      <c r="F11" s="47" t="s">
        <v>0</v>
      </c>
      <c r="G11" s="47" t="s">
        <v>0</v>
      </c>
      <c r="H11" s="47"/>
      <c r="I11" s="47"/>
      <c r="J11" s="123"/>
      <c r="K11" s="154" t="s">
        <v>712</v>
      </c>
      <c r="L11" s="40"/>
      <c r="M11" s="40"/>
      <c r="N11" s="40"/>
      <c r="O11" s="40"/>
      <c r="P11" s="40"/>
      <c r="Q11" s="40"/>
      <c r="R11" s="40"/>
      <c r="S11" s="40"/>
      <c r="T11" s="40"/>
      <c r="U11" s="40"/>
      <c r="V11" s="40"/>
      <c r="W11" s="40"/>
      <c r="X11" s="40"/>
      <c r="Y11" s="40"/>
      <c r="Z11" s="40"/>
      <c r="AA11" s="40"/>
      <c r="AB11" s="40"/>
      <c r="AC11" s="40"/>
      <c r="AD11" s="40"/>
      <c r="AE11" s="40"/>
      <c r="AF11" s="40"/>
      <c r="AG11" s="40"/>
    </row>
    <row r="12" spans="1:33" s="33" customFormat="1" ht="114.75">
      <c r="A12" s="74" t="s">
        <v>84</v>
      </c>
      <c r="B12" s="73" t="s">
        <v>117</v>
      </c>
      <c r="C12" s="24" t="s">
        <v>968</v>
      </c>
      <c r="D12" s="9" t="s">
        <v>37</v>
      </c>
      <c r="E12" s="46"/>
      <c r="F12" s="25"/>
      <c r="G12" s="25" t="s">
        <v>0</v>
      </c>
      <c r="H12" s="25" t="s">
        <v>0</v>
      </c>
      <c r="I12" s="25"/>
      <c r="J12" s="46"/>
      <c r="K12" s="154" t="s">
        <v>712</v>
      </c>
      <c r="L12" s="39"/>
      <c r="M12" s="39"/>
      <c r="N12" s="39"/>
      <c r="O12" s="39"/>
      <c r="P12" s="39"/>
      <c r="Q12" s="39"/>
      <c r="R12" s="39"/>
      <c r="S12" s="39"/>
      <c r="T12" s="39"/>
      <c r="U12" s="39"/>
      <c r="V12" s="39"/>
      <c r="W12" s="39"/>
      <c r="X12" s="39"/>
      <c r="Y12" s="39"/>
      <c r="Z12" s="39"/>
      <c r="AA12" s="39"/>
      <c r="AB12" s="39"/>
      <c r="AC12" s="39"/>
      <c r="AD12" s="39"/>
      <c r="AE12" s="39"/>
      <c r="AF12" s="39"/>
      <c r="AG12" s="39"/>
    </row>
    <row r="13" spans="1:33" s="33" customFormat="1" ht="76.5">
      <c r="A13" s="118" t="s">
        <v>85</v>
      </c>
      <c r="B13" s="121" t="s">
        <v>128</v>
      </c>
      <c r="C13" s="314" t="s">
        <v>969</v>
      </c>
      <c r="D13" s="122" t="s">
        <v>667</v>
      </c>
      <c r="E13" s="123"/>
      <c r="F13" s="25" t="s">
        <v>0</v>
      </c>
      <c r="G13" s="25" t="s">
        <v>0</v>
      </c>
      <c r="H13" s="25" t="s">
        <v>0</v>
      </c>
      <c r="I13" s="25" t="s">
        <v>0</v>
      </c>
      <c r="J13" s="142"/>
      <c r="K13" s="270" t="s">
        <v>712</v>
      </c>
      <c r="L13" s="39"/>
      <c r="M13" s="39"/>
      <c r="N13" s="39"/>
      <c r="O13" s="39"/>
      <c r="P13" s="39"/>
      <c r="Q13" s="39"/>
      <c r="R13" s="39"/>
      <c r="S13" s="39"/>
      <c r="T13" s="39"/>
      <c r="U13" s="39"/>
      <c r="V13" s="39"/>
      <c r="W13" s="39"/>
      <c r="X13" s="39"/>
      <c r="Y13" s="39"/>
      <c r="Z13" s="39"/>
      <c r="AA13" s="39"/>
      <c r="AB13" s="39"/>
      <c r="AC13" s="39"/>
      <c r="AD13" s="39"/>
      <c r="AE13" s="39"/>
      <c r="AF13" s="39"/>
      <c r="AG13" s="39"/>
    </row>
    <row r="14" spans="1:33" s="12" customFormat="1" ht="65.25" customHeight="1">
      <c r="A14" s="74" t="s">
        <v>86</v>
      </c>
      <c r="B14" s="73" t="s">
        <v>118</v>
      </c>
      <c r="C14" s="9" t="s">
        <v>864</v>
      </c>
      <c r="D14" s="9" t="s">
        <v>37</v>
      </c>
      <c r="E14" s="46"/>
      <c r="F14" s="25">
        <v>15000</v>
      </c>
      <c r="G14" s="55"/>
      <c r="H14" s="55"/>
      <c r="I14" s="55"/>
      <c r="J14" s="46">
        <v>15000</v>
      </c>
      <c r="K14" s="270" t="s">
        <v>712</v>
      </c>
      <c r="L14" s="31"/>
      <c r="M14" s="31"/>
      <c r="N14" s="31"/>
      <c r="O14" s="31"/>
      <c r="P14" s="31"/>
      <c r="Q14" s="31"/>
      <c r="R14" s="31"/>
      <c r="S14" s="31"/>
      <c r="T14" s="31"/>
      <c r="U14" s="31"/>
      <c r="V14" s="31"/>
      <c r="W14" s="31"/>
      <c r="X14" s="31"/>
      <c r="Y14" s="31"/>
      <c r="Z14" s="31"/>
      <c r="AA14" s="31"/>
      <c r="AB14" s="31"/>
      <c r="AC14" s="31"/>
      <c r="AD14" s="31"/>
      <c r="AE14" s="31"/>
      <c r="AF14" s="31"/>
      <c r="AG14" s="31"/>
    </row>
    <row r="15" spans="1:33" s="10" customFormat="1" ht="102">
      <c r="A15" s="118" t="s">
        <v>219</v>
      </c>
      <c r="B15" s="9" t="s">
        <v>129</v>
      </c>
      <c r="C15" s="85" t="s">
        <v>992</v>
      </c>
      <c r="D15" s="85" t="s">
        <v>746</v>
      </c>
      <c r="E15" s="278"/>
      <c r="F15" s="124" t="s">
        <v>0</v>
      </c>
      <c r="G15" s="14" t="s">
        <v>0</v>
      </c>
      <c r="H15" s="14" t="s">
        <v>0</v>
      </c>
      <c r="I15" s="14" t="s">
        <v>0</v>
      </c>
      <c r="J15" s="143"/>
      <c r="K15" s="270" t="s">
        <v>712</v>
      </c>
      <c r="L15" s="40"/>
      <c r="M15" s="40"/>
      <c r="N15" s="40"/>
      <c r="O15" s="40"/>
      <c r="P15" s="40"/>
      <c r="Q15" s="40"/>
      <c r="R15" s="40"/>
      <c r="S15" s="40"/>
      <c r="T15" s="40"/>
      <c r="U15" s="40"/>
      <c r="V15" s="40"/>
      <c r="W15" s="40"/>
      <c r="X15" s="40"/>
      <c r="Y15" s="40"/>
      <c r="Z15" s="40"/>
      <c r="AA15" s="40"/>
      <c r="AB15" s="40"/>
      <c r="AC15" s="40"/>
      <c r="AD15" s="40"/>
      <c r="AE15" s="40"/>
      <c r="AF15" s="40"/>
      <c r="AG15" s="40"/>
    </row>
    <row r="16" spans="1:33" s="33" customFormat="1" ht="90" customHeight="1">
      <c r="A16" s="74" t="s">
        <v>352</v>
      </c>
      <c r="B16" s="73" t="s">
        <v>150</v>
      </c>
      <c r="C16" s="85" t="s">
        <v>863</v>
      </c>
      <c r="D16" s="9" t="s">
        <v>37</v>
      </c>
      <c r="E16" s="46"/>
      <c r="F16" s="25">
        <v>25000</v>
      </c>
      <c r="G16" s="244">
        <v>25000</v>
      </c>
      <c r="H16" s="244">
        <v>27000</v>
      </c>
      <c r="I16" s="244">
        <v>27000</v>
      </c>
      <c r="J16" s="46">
        <f>SUM(F16:I16)</f>
        <v>104000</v>
      </c>
      <c r="K16" s="9" t="s">
        <v>878</v>
      </c>
      <c r="L16" s="39"/>
      <c r="M16" s="39"/>
      <c r="N16" s="39"/>
      <c r="O16" s="39"/>
      <c r="P16" s="39"/>
      <c r="Q16" s="39"/>
      <c r="R16" s="39"/>
      <c r="S16" s="39"/>
      <c r="T16" s="39"/>
      <c r="U16" s="39"/>
      <c r="V16" s="39"/>
      <c r="W16" s="39"/>
      <c r="X16" s="39"/>
      <c r="Y16" s="39"/>
      <c r="Z16" s="39"/>
      <c r="AA16" s="39"/>
      <c r="AB16" s="39"/>
      <c r="AC16" s="39"/>
      <c r="AD16" s="39"/>
      <c r="AE16" s="39"/>
      <c r="AF16" s="39"/>
      <c r="AG16" s="39"/>
    </row>
    <row r="17" spans="1:33" s="33" customFormat="1" ht="114.75">
      <c r="A17" s="118" t="s">
        <v>353</v>
      </c>
      <c r="B17" s="85" t="s">
        <v>213</v>
      </c>
      <c r="C17" s="85" t="s">
        <v>214</v>
      </c>
      <c r="D17" s="85" t="s">
        <v>215</v>
      </c>
      <c r="E17" s="46"/>
      <c r="F17" s="55" t="s">
        <v>0</v>
      </c>
      <c r="G17" s="25" t="s">
        <v>0</v>
      </c>
      <c r="H17" s="25"/>
      <c r="I17" s="25"/>
      <c r="J17" s="87"/>
      <c r="K17" s="85" t="s">
        <v>716</v>
      </c>
      <c r="L17" s="39"/>
      <c r="M17" s="39"/>
      <c r="N17" s="39"/>
      <c r="O17" s="39"/>
      <c r="P17" s="39"/>
      <c r="Q17" s="39"/>
      <c r="R17" s="39"/>
      <c r="S17" s="39"/>
      <c r="T17" s="39"/>
      <c r="U17" s="39"/>
      <c r="V17" s="39"/>
      <c r="W17" s="39"/>
      <c r="X17" s="39"/>
      <c r="Y17" s="39"/>
      <c r="Z17" s="39"/>
      <c r="AA17" s="39"/>
      <c r="AB17" s="39"/>
      <c r="AC17" s="39"/>
      <c r="AD17" s="39"/>
      <c r="AE17" s="39"/>
      <c r="AF17" s="39"/>
      <c r="AG17" s="39"/>
    </row>
    <row r="18" spans="1:33" s="10" customFormat="1" ht="63.75">
      <c r="A18" s="118" t="s">
        <v>511</v>
      </c>
      <c r="B18" s="85" t="s">
        <v>216</v>
      </c>
      <c r="C18" s="85" t="s">
        <v>217</v>
      </c>
      <c r="D18" s="85" t="s">
        <v>215</v>
      </c>
      <c r="E18" s="46"/>
      <c r="F18" s="55" t="s">
        <v>0</v>
      </c>
      <c r="G18" s="55" t="s">
        <v>0</v>
      </c>
      <c r="H18" s="55"/>
      <c r="I18" s="55"/>
      <c r="J18" s="87"/>
      <c r="K18" s="85" t="s">
        <v>716</v>
      </c>
      <c r="L18" s="40"/>
      <c r="M18" s="40"/>
      <c r="N18" s="40"/>
      <c r="O18" s="40"/>
      <c r="P18" s="40"/>
      <c r="Q18" s="40"/>
      <c r="R18" s="40"/>
      <c r="S18" s="40"/>
      <c r="T18" s="40"/>
      <c r="U18" s="40"/>
      <c r="V18" s="40"/>
      <c r="W18" s="40"/>
      <c r="X18" s="40"/>
      <c r="Y18" s="40"/>
      <c r="Z18" s="40"/>
      <c r="AA18" s="40"/>
      <c r="AB18" s="40"/>
      <c r="AC18" s="40"/>
      <c r="AD18" s="40"/>
      <c r="AE18" s="40"/>
      <c r="AF18" s="40"/>
      <c r="AG18" s="40"/>
    </row>
    <row r="19" spans="1:33" s="33" customFormat="1" ht="111" customHeight="1">
      <c r="A19" s="247" t="s">
        <v>23</v>
      </c>
      <c r="B19" s="246" t="s">
        <v>325</v>
      </c>
      <c r="C19" s="153" t="s">
        <v>862</v>
      </c>
      <c r="D19" s="153" t="s">
        <v>745</v>
      </c>
      <c r="E19" s="249"/>
      <c r="F19" s="235"/>
      <c r="G19" s="235"/>
      <c r="H19" s="248">
        <v>100000</v>
      </c>
      <c r="I19" s="248">
        <v>100000</v>
      </c>
      <c r="J19" s="249">
        <f>SUM(F19:I19)</f>
        <v>200000</v>
      </c>
      <c r="K19" s="153"/>
      <c r="L19" s="39"/>
      <c r="M19" s="39"/>
      <c r="N19" s="39"/>
      <c r="O19" s="39"/>
      <c r="P19" s="39"/>
      <c r="Q19" s="39"/>
      <c r="R19" s="39"/>
      <c r="S19" s="39"/>
      <c r="T19" s="39"/>
      <c r="U19" s="39"/>
      <c r="V19" s="39"/>
      <c r="W19" s="39"/>
      <c r="X19" s="39"/>
      <c r="Y19" s="39"/>
      <c r="Z19" s="39"/>
      <c r="AA19" s="39"/>
      <c r="AB19" s="39"/>
      <c r="AC19" s="39"/>
      <c r="AD19" s="39"/>
      <c r="AE19" s="39"/>
      <c r="AF19" s="39"/>
      <c r="AG19" s="39"/>
    </row>
    <row r="20" spans="1:33" s="33" customFormat="1" ht="127.5">
      <c r="A20" s="74" t="s">
        <v>87</v>
      </c>
      <c r="B20" s="73" t="s">
        <v>134</v>
      </c>
      <c r="C20" s="9" t="s">
        <v>430</v>
      </c>
      <c r="D20" s="9" t="s">
        <v>720</v>
      </c>
      <c r="E20" s="46"/>
      <c r="F20" s="125" t="s">
        <v>0</v>
      </c>
      <c r="G20" s="125" t="s">
        <v>0</v>
      </c>
      <c r="H20" s="243">
        <v>100000</v>
      </c>
      <c r="I20" s="243">
        <v>100000</v>
      </c>
      <c r="J20" s="46">
        <f>SUM(F20:I20)</f>
        <v>200000</v>
      </c>
      <c r="K20" s="9" t="s">
        <v>717</v>
      </c>
      <c r="L20" s="39"/>
      <c r="M20" s="39"/>
      <c r="N20" s="39"/>
      <c r="O20" s="39"/>
      <c r="P20" s="39"/>
      <c r="Q20" s="39"/>
      <c r="R20" s="39"/>
      <c r="S20" s="39"/>
      <c r="T20" s="39"/>
      <c r="U20" s="39"/>
      <c r="V20" s="39"/>
      <c r="W20" s="39"/>
      <c r="X20" s="39"/>
      <c r="Y20" s="39"/>
      <c r="Z20" s="39"/>
      <c r="AA20" s="39"/>
      <c r="AB20" s="39"/>
      <c r="AC20" s="39"/>
      <c r="AD20" s="39"/>
      <c r="AE20" s="39"/>
      <c r="AF20" s="39"/>
      <c r="AG20" s="39"/>
    </row>
    <row r="21" spans="1:33" s="10" customFormat="1" ht="114.75">
      <c r="A21" s="145" t="s">
        <v>88</v>
      </c>
      <c r="B21" s="146" t="s">
        <v>135</v>
      </c>
      <c r="C21" s="9" t="s">
        <v>865</v>
      </c>
      <c r="D21" s="9" t="s">
        <v>38</v>
      </c>
      <c r="E21" s="46"/>
      <c r="F21" s="126" t="s">
        <v>0</v>
      </c>
      <c r="G21" s="126" t="s">
        <v>0</v>
      </c>
      <c r="H21" s="126" t="s">
        <v>0</v>
      </c>
      <c r="I21" s="126" t="s">
        <v>0</v>
      </c>
      <c r="J21" s="46"/>
      <c r="K21" s="9" t="s">
        <v>709</v>
      </c>
      <c r="L21" s="40"/>
      <c r="M21" s="40"/>
      <c r="N21" s="40"/>
      <c r="O21" s="40"/>
      <c r="P21" s="40"/>
      <c r="Q21" s="40"/>
      <c r="R21" s="40"/>
      <c r="S21" s="40"/>
      <c r="T21" s="40"/>
      <c r="U21" s="40"/>
      <c r="V21" s="40"/>
      <c r="W21" s="40"/>
      <c r="X21" s="40"/>
      <c r="Y21" s="40"/>
      <c r="Z21" s="40"/>
      <c r="AA21" s="40"/>
      <c r="AB21" s="40"/>
      <c r="AC21" s="40"/>
      <c r="AD21" s="40"/>
      <c r="AE21" s="40"/>
      <c r="AF21" s="40"/>
      <c r="AG21" s="40"/>
    </row>
    <row r="22" spans="1:33" s="33" customFormat="1" ht="38.25">
      <c r="A22" s="224" t="s">
        <v>24</v>
      </c>
      <c r="B22" s="153" t="s">
        <v>970</v>
      </c>
      <c r="C22" s="160" t="s">
        <v>350</v>
      </c>
      <c r="D22" s="160" t="s">
        <v>744</v>
      </c>
      <c r="E22" s="249"/>
      <c r="F22" s="235"/>
      <c r="G22" s="248">
        <v>25000</v>
      </c>
      <c r="H22" s="235"/>
      <c r="I22" s="248">
        <v>25000</v>
      </c>
      <c r="J22" s="235">
        <f>SUM(F22:I22)</f>
        <v>50000</v>
      </c>
      <c r="K22" s="160"/>
      <c r="L22" s="39"/>
      <c r="M22" s="39"/>
      <c r="N22" s="39"/>
      <c r="O22" s="39"/>
      <c r="P22" s="39"/>
      <c r="Q22" s="39"/>
      <c r="R22" s="39"/>
      <c r="S22" s="39"/>
      <c r="T22" s="39"/>
      <c r="U22" s="39"/>
      <c r="V22" s="39"/>
      <c r="W22" s="39"/>
      <c r="X22" s="39"/>
      <c r="Y22" s="39"/>
      <c r="Z22" s="39"/>
      <c r="AA22" s="39"/>
      <c r="AB22" s="39"/>
      <c r="AC22" s="39"/>
      <c r="AD22" s="39"/>
      <c r="AE22" s="39"/>
      <c r="AF22" s="39"/>
      <c r="AG22" s="39"/>
    </row>
    <row r="23" spans="1:33" s="33" customFormat="1" ht="38.25">
      <c r="A23" s="118" t="s">
        <v>512</v>
      </c>
      <c r="B23" s="9" t="s">
        <v>136</v>
      </c>
      <c r="C23" s="85" t="s">
        <v>137</v>
      </c>
      <c r="D23" s="85" t="s">
        <v>138</v>
      </c>
      <c r="E23" s="46"/>
      <c r="F23" s="47" t="s">
        <v>0</v>
      </c>
      <c r="G23" s="47" t="s">
        <v>0</v>
      </c>
      <c r="H23" s="47"/>
      <c r="I23" s="47"/>
      <c r="J23" s="87"/>
      <c r="K23" s="85" t="s">
        <v>710</v>
      </c>
      <c r="L23" s="39"/>
      <c r="M23" s="39"/>
      <c r="N23" s="39"/>
      <c r="O23" s="39"/>
      <c r="P23" s="39"/>
      <c r="Q23" s="39"/>
      <c r="R23" s="39"/>
      <c r="S23" s="39"/>
      <c r="T23" s="39"/>
      <c r="U23" s="39"/>
      <c r="V23" s="39"/>
      <c r="W23" s="39"/>
      <c r="X23" s="39"/>
      <c r="Y23" s="39"/>
      <c r="Z23" s="39"/>
      <c r="AA23" s="39"/>
      <c r="AB23" s="39"/>
      <c r="AC23" s="39"/>
      <c r="AD23" s="39"/>
      <c r="AE23" s="39"/>
      <c r="AF23" s="39"/>
      <c r="AG23" s="39"/>
    </row>
    <row r="24" spans="1:33" s="33" customFormat="1" ht="76.5">
      <c r="A24" s="118" t="s">
        <v>513</v>
      </c>
      <c r="B24" s="9" t="s">
        <v>139</v>
      </c>
      <c r="C24" s="85" t="s">
        <v>140</v>
      </c>
      <c r="D24" s="85" t="s">
        <v>744</v>
      </c>
      <c r="E24" s="46"/>
      <c r="F24" s="47" t="s">
        <v>0</v>
      </c>
      <c r="G24" s="243">
        <v>25000</v>
      </c>
      <c r="H24" s="47" t="s">
        <v>0</v>
      </c>
      <c r="I24" s="243">
        <v>25000</v>
      </c>
      <c r="J24" s="127">
        <f>SUM(F24:I24)</f>
        <v>50000</v>
      </c>
      <c r="K24" s="85" t="s">
        <v>711</v>
      </c>
      <c r="L24" s="39"/>
      <c r="M24" s="39"/>
      <c r="N24" s="39"/>
      <c r="O24" s="39"/>
      <c r="P24" s="39"/>
      <c r="Q24" s="39"/>
      <c r="R24" s="39"/>
      <c r="S24" s="39"/>
      <c r="T24" s="39"/>
      <c r="U24" s="39"/>
      <c r="V24" s="39"/>
      <c r="W24" s="39"/>
      <c r="X24" s="39"/>
      <c r="Y24" s="39"/>
      <c r="Z24" s="39"/>
      <c r="AA24" s="39"/>
      <c r="AB24" s="39"/>
      <c r="AC24" s="39"/>
      <c r="AD24" s="39"/>
      <c r="AE24" s="39"/>
      <c r="AF24" s="39"/>
      <c r="AG24" s="39"/>
    </row>
    <row r="25" spans="1:33" s="33" customFormat="1" ht="51">
      <c r="A25" s="118" t="s">
        <v>514</v>
      </c>
      <c r="B25" s="9" t="s">
        <v>119</v>
      </c>
      <c r="C25" s="93" t="s">
        <v>375</v>
      </c>
      <c r="D25" s="85" t="s">
        <v>37</v>
      </c>
      <c r="E25" s="46"/>
      <c r="F25" s="47" t="s">
        <v>0</v>
      </c>
      <c r="G25" s="47" t="s">
        <v>0</v>
      </c>
      <c r="H25" s="47"/>
      <c r="I25" s="47"/>
      <c r="J25" s="87"/>
      <c r="K25" s="85" t="s">
        <v>712</v>
      </c>
      <c r="L25" s="39"/>
      <c r="M25" s="39"/>
      <c r="N25" s="39"/>
      <c r="O25" s="39"/>
      <c r="P25" s="39"/>
      <c r="Q25" s="39"/>
      <c r="R25" s="39"/>
      <c r="S25" s="39"/>
      <c r="T25" s="39"/>
      <c r="U25" s="39"/>
      <c r="V25" s="39"/>
      <c r="W25" s="39"/>
      <c r="X25" s="39"/>
      <c r="Y25" s="39"/>
      <c r="Z25" s="39"/>
      <c r="AA25" s="39"/>
      <c r="AB25" s="39"/>
      <c r="AC25" s="39"/>
      <c r="AD25" s="39"/>
      <c r="AE25" s="39"/>
      <c r="AF25" s="39"/>
      <c r="AG25" s="39"/>
    </row>
    <row r="26" spans="1:33" s="33" customFormat="1" ht="38.25">
      <c r="A26" s="316" t="s">
        <v>961</v>
      </c>
      <c r="B26" s="315" t="s">
        <v>960</v>
      </c>
      <c r="C26" s="93" t="s">
        <v>971</v>
      </c>
      <c r="D26" s="85" t="s">
        <v>138</v>
      </c>
      <c r="E26" s="46"/>
      <c r="F26" s="47" t="s">
        <v>0</v>
      </c>
      <c r="G26" s="47" t="s">
        <v>0</v>
      </c>
      <c r="H26" s="47" t="s">
        <v>0</v>
      </c>
      <c r="I26" s="317" t="s">
        <v>0</v>
      </c>
      <c r="J26" s="127"/>
      <c r="K26" s="85" t="s">
        <v>972</v>
      </c>
      <c r="L26" s="39"/>
      <c r="M26" s="39"/>
      <c r="N26" s="39"/>
      <c r="O26" s="39"/>
      <c r="P26" s="39"/>
      <c r="Q26" s="39"/>
      <c r="R26" s="39"/>
      <c r="S26" s="39"/>
      <c r="T26" s="39"/>
      <c r="U26" s="39"/>
      <c r="V26" s="39"/>
      <c r="W26" s="39"/>
      <c r="X26" s="39"/>
      <c r="Y26" s="39"/>
      <c r="Z26" s="39"/>
      <c r="AA26" s="39"/>
      <c r="AB26" s="39"/>
      <c r="AC26" s="39"/>
      <c r="AD26" s="39"/>
      <c r="AE26" s="39"/>
      <c r="AF26" s="39"/>
      <c r="AG26" s="39"/>
    </row>
    <row r="27" spans="1:33" s="33" customFormat="1" ht="51">
      <c r="A27" s="247" t="s">
        <v>46</v>
      </c>
      <c r="B27" s="246" t="s">
        <v>326</v>
      </c>
      <c r="C27" s="153" t="s">
        <v>204</v>
      </c>
      <c r="D27" s="153" t="s">
        <v>743</v>
      </c>
      <c r="E27" s="249"/>
      <c r="F27" s="235"/>
      <c r="G27" s="235"/>
      <c r="H27" s="235"/>
      <c r="I27" s="235"/>
      <c r="J27" s="224"/>
      <c r="K27" s="160"/>
      <c r="L27" s="39"/>
      <c r="M27" s="39"/>
      <c r="N27" s="39"/>
      <c r="O27" s="39"/>
      <c r="P27" s="39"/>
      <c r="Q27" s="39"/>
      <c r="R27" s="39"/>
      <c r="S27" s="39"/>
      <c r="T27" s="39"/>
      <c r="U27" s="39"/>
      <c r="V27" s="39"/>
      <c r="W27" s="39"/>
      <c r="X27" s="39"/>
      <c r="Y27" s="39"/>
      <c r="Z27" s="39"/>
      <c r="AA27" s="39"/>
      <c r="AB27" s="39"/>
      <c r="AC27" s="39"/>
      <c r="AD27" s="39"/>
      <c r="AE27" s="39"/>
      <c r="AF27" s="39"/>
      <c r="AG27" s="39"/>
    </row>
    <row r="28" spans="1:33" s="10" customFormat="1" ht="76.5">
      <c r="A28" s="147" t="s">
        <v>89</v>
      </c>
      <c r="B28" s="148" t="s">
        <v>205</v>
      </c>
      <c r="C28" s="154" t="s">
        <v>206</v>
      </c>
      <c r="D28" s="154" t="s">
        <v>141</v>
      </c>
      <c r="E28" s="123"/>
      <c r="F28" s="96" t="s">
        <v>0</v>
      </c>
      <c r="G28" s="96" t="s">
        <v>0</v>
      </c>
      <c r="H28" s="96"/>
      <c r="I28" s="96"/>
      <c r="J28" s="142"/>
      <c r="K28" s="85" t="s">
        <v>713</v>
      </c>
      <c r="L28" s="40"/>
      <c r="M28" s="40"/>
      <c r="N28" s="40"/>
      <c r="O28" s="40"/>
      <c r="P28" s="40"/>
      <c r="Q28" s="40"/>
      <c r="R28" s="40"/>
      <c r="S28" s="40"/>
      <c r="T28" s="40"/>
      <c r="U28" s="40"/>
      <c r="V28" s="40"/>
      <c r="W28" s="40"/>
      <c r="X28" s="40"/>
      <c r="Y28" s="40"/>
      <c r="Z28" s="40"/>
      <c r="AA28" s="40"/>
      <c r="AB28" s="40"/>
      <c r="AC28" s="40"/>
      <c r="AD28" s="40"/>
      <c r="AE28" s="40"/>
      <c r="AF28" s="40"/>
      <c r="AG28" s="40"/>
    </row>
    <row r="29" spans="1:33" s="33" customFormat="1" ht="54" customHeight="1">
      <c r="A29" s="74" t="s">
        <v>90</v>
      </c>
      <c r="B29" s="73" t="s">
        <v>120</v>
      </c>
      <c r="C29" s="9" t="s">
        <v>142</v>
      </c>
      <c r="D29" s="9" t="s">
        <v>141</v>
      </c>
      <c r="E29" s="46"/>
      <c r="F29" s="96" t="s">
        <v>0</v>
      </c>
      <c r="G29" s="96" t="s">
        <v>0</v>
      </c>
      <c r="H29" s="96"/>
      <c r="I29" s="96"/>
      <c r="J29" s="87"/>
      <c r="K29" s="85" t="s">
        <v>713</v>
      </c>
      <c r="L29" s="39"/>
      <c r="M29" s="39"/>
      <c r="N29" s="39"/>
      <c r="O29" s="39"/>
      <c r="P29" s="39"/>
      <c r="Q29" s="39"/>
      <c r="R29" s="39"/>
      <c r="S29" s="39"/>
      <c r="T29" s="39"/>
      <c r="U29" s="39"/>
      <c r="V29" s="39"/>
      <c r="W29" s="39"/>
      <c r="X29" s="39"/>
      <c r="Y29" s="39"/>
      <c r="Z29" s="39"/>
      <c r="AA29" s="39"/>
      <c r="AB29" s="39"/>
      <c r="AC29" s="39"/>
      <c r="AD29" s="39"/>
      <c r="AE29" s="39"/>
      <c r="AF29" s="39"/>
      <c r="AG29" s="39"/>
    </row>
    <row r="30" spans="1:33" s="33" customFormat="1" ht="78" customHeight="1">
      <c r="A30" s="74" t="s">
        <v>91</v>
      </c>
      <c r="B30" s="73" t="s">
        <v>143</v>
      </c>
      <c r="C30" s="9" t="s">
        <v>144</v>
      </c>
      <c r="D30" s="9" t="s">
        <v>141</v>
      </c>
      <c r="E30" s="46"/>
      <c r="F30" s="96" t="s">
        <v>0</v>
      </c>
      <c r="G30" s="96" t="s">
        <v>0</v>
      </c>
      <c r="H30" s="96"/>
      <c r="I30" s="96"/>
      <c r="J30" s="87"/>
      <c r="K30" s="85" t="s">
        <v>713</v>
      </c>
      <c r="L30" s="39"/>
      <c r="M30" s="39"/>
      <c r="N30" s="39"/>
      <c r="O30" s="39"/>
      <c r="P30" s="39"/>
      <c r="Q30" s="39"/>
      <c r="R30" s="39"/>
      <c r="S30" s="39"/>
      <c r="T30" s="39"/>
      <c r="U30" s="39"/>
      <c r="V30" s="39"/>
      <c r="W30" s="39"/>
      <c r="X30" s="39"/>
      <c r="Y30" s="39"/>
      <c r="Z30" s="39"/>
      <c r="AA30" s="39"/>
      <c r="AB30" s="39"/>
      <c r="AC30" s="39"/>
      <c r="AD30" s="39"/>
      <c r="AE30" s="39"/>
      <c r="AF30" s="39"/>
      <c r="AG30" s="39"/>
    </row>
    <row r="31" spans="1:33" s="33" customFormat="1" ht="140.25">
      <c r="A31" s="74" t="s">
        <v>515</v>
      </c>
      <c r="B31" s="73" t="s">
        <v>121</v>
      </c>
      <c r="C31" s="9" t="s">
        <v>145</v>
      </c>
      <c r="D31" s="9" t="s">
        <v>138</v>
      </c>
      <c r="E31" s="46"/>
      <c r="F31" s="55" t="s">
        <v>0</v>
      </c>
      <c r="G31" s="55" t="s">
        <v>0</v>
      </c>
      <c r="H31" s="55"/>
      <c r="I31" s="55"/>
      <c r="J31" s="87"/>
      <c r="K31" s="85" t="s">
        <v>714</v>
      </c>
      <c r="L31" s="39"/>
      <c r="M31" s="39"/>
      <c r="N31" s="39"/>
      <c r="O31" s="39"/>
      <c r="P31" s="39"/>
      <c r="Q31" s="39"/>
      <c r="R31" s="39"/>
      <c r="S31" s="39"/>
      <c r="T31" s="39"/>
      <c r="U31" s="39"/>
      <c r="V31" s="39"/>
      <c r="W31" s="39"/>
      <c r="X31" s="39"/>
      <c r="Y31" s="39"/>
      <c r="Z31" s="39"/>
      <c r="AA31" s="39"/>
      <c r="AB31" s="39"/>
      <c r="AC31" s="39"/>
      <c r="AD31" s="39"/>
      <c r="AE31" s="39"/>
      <c r="AF31" s="39"/>
      <c r="AG31" s="39"/>
    </row>
    <row r="32" spans="1:33" s="10" customFormat="1" ht="89.25">
      <c r="A32" s="247" t="s">
        <v>354</v>
      </c>
      <c r="B32" s="246" t="s">
        <v>327</v>
      </c>
      <c r="C32" s="153" t="s">
        <v>866</v>
      </c>
      <c r="D32" s="153" t="s">
        <v>742</v>
      </c>
      <c r="E32" s="249"/>
      <c r="F32" s="235" t="s">
        <v>0</v>
      </c>
      <c r="G32" s="235" t="s">
        <v>0</v>
      </c>
      <c r="H32" s="235" t="s">
        <v>0</v>
      </c>
      <c r="I32" s="235" t="s">
        <v>0</v>
      </c>
      <c r="J32" s="249"/>
      <c r="K32" s="153"/>
      <c r="L32" s="40"/>
      <c r="M32" s="40"/>
      <c r="N32" s="40"/>
      <c r="O32" s="40"/>
      <c r="P32" s="40"/>
      <c r="Q32" s="40"/>
      <c r="R32" s="40"/>
      <c r="S32" s="40"/>
      <c r="T32" s="40"/>
      <c r="U32" s="40"/>
      <c r="V32" s="40"/>
      <c r="W32" s="40"/>
      <c r="X32" s="40"/>
      <c r="Y32" s="40"/>
      <c r="Z32" s="40"/>
      <c r="AA32" s="40"/>
      <c r="AB32" s="40"/>
      <c r="AC32" s="40"/>
      <c r="AD32" s="40"/>
      <c r="AE32" s="40"/>
      <c r="AF32" s="40"/>
      <c r="AG32" s="40"/>
    </row>
    <row r="33" spans="1:33" s="10" customFormat="1" ht="102">
      <c r="A33" s="74" t="s">
        <v>355</v>
      </c>
      <c r="B33" s="73" t="s">
        <v>146</v>
      </c>
      <c r="C33" s="24" t="s">
        <v>973</v>
      </c>
      <c r="D33" s="9" t="s">
        <v>741</v>
      </c>
      <c r="E33" s="46"/>
      <c r="F33" s="25"/>
      <c r="G33" s="25" t="s">
        <v>0</v>
      </c>
      <c r="H33" s="25" t="s">
        <v>0</v>
      </c>
      <c r="I33" s="25"/>
      <c r="J33" s="46"/>
      <c r="K33" s="9" t="s">
        <v>715</v>
      </c>
      <c r="L33" s="40"/>
      <c r="M33" s="40"/>
      <c r="N33" s="40"/>
      <c r="O33" s="40"/>
      <c r="P33" s="40"/>
      <c r="Q33" s="40"/>
      <c r="R33" s="40"/>
      <c r="S33" s="40"/>
      <c r="T33" s="40"/>
      <c r="U33" s="40"/>
      <c r="V33" s="40"/>
      <c r="W33" s="40"/>
      <c r="X33" s="40"/>
      <c r="Y33" s="40"/>
      <c r="Z33" s="40"/>
      <c r="AA33" s="40"/>
      <c r="AB33" s="40"/>
      <c r="AC33" s="40"/>
      <c r="AD33" s="40"/>
      <c r="AE33" s="40"/>
      <c r="AF33" s="40"/>
      <c r="AG33" s="40"/>
    </row>
    <row r="34" spans="1:33" s="33" customFormat="1" ht="51">
      <c r="A34" s="74" t="s">
        <v>356</v>
      </c>
      <c r="B34" s="73" t="s">
        <v>147</v>
      </c>
      <c r="C34" s="312" t="s">
        <v>993</v>
      </c>
      <c r="D34" s="9" t="s">
        <v>705</v>
      </c>
      <c r="E34" s="46"/>
      <c r="F34" s="47"/>
      <c r="G34" s="47" t="s">
        <v>0</v>
      </c>
      <c r="H34" s="47" t="s">
        <v>0</v>
      </c>
      <c r="I34" s="47"/>
      <c r="J34" s="46"/>
      <c r="K34" s="9" t="s">
        <v>877</v>
      </c>
      <c r="L34" s="39"/>
      <c r="M34" s="39"/>
      <c r="N34" s="39"/>
      <c r="O34" s="39"/>
      <c r="P34" s="39"/>
      <c r="Q34" s="39"/>
      <c r="R34" s="39"/>
      <c r="S34" s="39"/>
      <c r="T34" s="39"/>
      <c r="U34" s="39"/>
      <c r="V34" s="39"/>
      <c r="W34" s="39"/>
      <c r="X34" s="39"/>
      <c r="Y34" s="39"/>
      <c r="Z34" s="39"/>
      <c r="AA34" s="39"/>
      <c r="AB34" s="39"/>
      <c r="AC34" s="39"/>
      <c r="AD34" s="39"/>
      <c r="AE34" s="39"/>
      <c r="AF34" s="39"/>
      <c r="AG34" s="39"/>
    </row>
    <row r="35" spans="1:33" s="33" customFormat="1" ht="63.75">
      <c r="A35" s="74" t="s">
        <v>357</v>
      </c>
      <c r="B35" s="73" t="s">
        <v>148</v>
      </c>
      <c r="C35" s="144" t="s">
        <v>884</v>
      </c>
      <c r="D35" s="9" t="s">
        <v>37</v>
      </c>
      <c r="E35" s="46"/>
      <c r="F35" s="47"/>
      <c r="G35" s="47"/>
      <c r="H35" s="47" t="s">
        <v>0</v>
      </c>
      <c r="I35" s="47"/>
      <c r="J35" s="46"/>
      <c r="K35" s="9" t="s">
        <v>876</v>
      </c>
      <c r="L35" s="39"/>
      <c r="M35" s="39"/>
      <c r="N35" s="39"/>
      <c r="O35" s="39"/>
      <c r="P35" s="39"/>
      <c r="Q35" s="39"/>
      <c r="R35" s="39"/>
      <c r="S35" s="39"/>
      <c r="T35" s="39"/>
      <c r="U35" s="39"/>
      <c r="V35" s="39"/>
      <c r="W35" s="39"/>
      <c r="X35" s="39"/>
      <c r="Y35" s="39"/>
      <c r="Z35" s="39"/>
      <c r="AA35" s="39"/>
      <c r="AB35" s="39"/>
      <c r="AC35" s="39"/>
      <c r="AD35" s="39"/>
      <c r="AE35" s="39"/>
      <c r="AF35" s="39"/>
      <c r="AG35" s="39"/>
    </row>
    <row r="36" spans="1:33" s="33" customFormat="1" ht="88.5" customHeight="1">
      <c r="A36" s="74" t="s">
        <v>358</v>
      </c>
      <c r="B36" s="73" t="s">
        <v>149</v>
      </c>
      <c r="C36" s="9" t="s">
        <v>784</v>
      </c>
      <c r="D36" s="9" t="s">
        <v>37</v>
      </c>
      <c r="E36" s="46"/>
      <c r="F36" s="47"/>
      <c r="G36" s="47" t="s">
        <v>0</v>
      </c>
      <c r="H36" s="47" t="s">
        <v>0</v>
      </c>
      <c r="I36" s="47"/>
      <c r="J36" s="46"/>
      <c r="K36" s="9" t="s">
        <v>876</v>
      </c>
      <c r="L36" s="39"/>
      <c r="M36" s="39"/>
      <c r="N36" s="39"/>
      <c r="O36" s="39"/>
      <c r="P36" s="39"/>
      <c r="Q36" s="39"/>
      <c r="R36" s="39"/>
      <c r="S36" s="39"/>
      <c r="T36" s="39"/>
      <c r="U36" s="39"/>
      <c r="V36" s="39"/>
      <c r="W36" s="39"/>
      <c r="X36" s="39"/>
      <c r="Y36" s="39"/>
      <c r="Z36" s="39"/>
      <c r="AA36" s="39"/>
      <c r="AB36" s="39"/>
      <c r="AC36" s="39"/>
      <c r="AD36" s="39"/>
      <c r="AE36" s="39"/>
      <c r="AF36" s="39"/>
      <c r="AG36" s="39"/>
    </row>
    <row r="37" spans="1:33" s="10" customFormat="1" ht="15">
      <c r="A37" s="384" t="s">
        <v>26</v>
      </c>
      <c r="B37" s="387" t="s">
        <v>29</v>
      </c>
      <c r="C37" s="52" t="s">
        <v>490</v>
      </c>
      <c r="D37" s="4"/>
      <c r="E37" s="54"/>
      <c r="F37" s="53">
        <f>SUM(F40,F45)</f>
        <v>0</v>
      </c>
      <c r="G37" s="53">
        <f>SUM(G40,G45)</f>
        <v>110000</v>
      </c>
      <c r="H37" s="53">
        <f>SUM(H40,H45)</f>
        <v>0</v>
      </c>
      <c r="I37" s="53">
        <f>SUM(I40,I45)</f>
        <v>100000</v>
      </c>
      <c r="J37" s="53">
        <f>SUM(J40,J45)</f>
        <v>210000</v>
      </c>
      <c r="K37" s="4"/>
      <c r="L37" s="40"/>
      <c r="M37" s="40"/>
      <c r="N37" s="40"/>
      <c r="O37" s="40"/>
      <c r="P37" s="40"/>
      <c r="Q37" s="40"/>
      <c r="R37" s="40"/>
      <c r="S37" s="40"/>
      <c r="T37" s="40"/>
      <c r="U37" s="40"/>
      <c r="V37" s="40"/>
      <c r="W37" s="40"/>
      <c r="X37" s="40"/>
      <c r="Y37" s="40"/>
      <c r="Z37" s="40"/>
      <c r="AA37" s="40"/>
      <c r="AB37" s="40"/>
      <c r="AC37" s="40"/>
      <c r="AD37" s="40"/>
      <c r="AE37" s="40"/>
      <c r="AF37" s="40"/>
      <c r="AG37" s="40"/>
    </row>
    <row r="38" spans="1:33" s="33" customFormat="1" ht="51">
      <c r="A38" s="385"/>
      <c r="B38" s="388"/>
      <c r="C38" s="4" t="s">
        <v>207</v>
      </c>
      <c r="D38" s="4"/>
      <c r="E38" s="51" t="s">
        <v>51</v>
      </c>
      <c r="F38" s="53" t="s">
        <v>175</v>
      </c>
      <c r="G38" s="53" t="s">
        <v>174</v>
      </c>
      <c r="H38" s="53" t="s">
        <v>174</v>
      </c>
      <c r="I38" s="53" t="s">
        <v>176</v>
      </c>
      <c r="J38" s="52"/>
      <c r="K38" s="4"/>
      <c r="L38" s="39"/>
      <c r="M38" s="39"/>
      <c r="N38" s="39"/>
      <c r="O38" s="39"/>
      <c r="P38" s="39"/>
      <c r="Q38" s="39"/>
      <c r="R38" s="39"/>
      <c r="S38" s="39"/>
      <c r="T38" s="39"/>
      <c r="U38" s="39"/>
      <c r="V38" s="39"/>
      <c r="W38" s="39"/>
      <c r="X38" s="39"/>
      <c r="Y38" s="39"/>
      <c r="Z38" s="39"/>
      <c r="AA38" s="39"/>
      <c r="AB38" s="39"/>
      <c r="AC38" s="39"/>
      <c r="AD38" s="39"/>
      <c r="AE38" s="39"/>
      <c r="AF38" s="39"/>
      <c r="AG38" s="39"/>
    </row>
    <row r="39" spans="1:33" s="33" customFormat="1" ht="76.5">
      <c r="A39" s="386"/>
      <c r="B39" s="389"/>
      <c r="C39" s="4" t="s">
        <v>946</v>
      </c>
      <c r="D39" s="4"/>
      <c r="E39" s="51" t="s">
        <v>177</v>
      </c>
      <c r="F39" s="53" t="s">
        <v>178</v>
      </c>
      <c r="G39" s="53" t="s">
        <v>174</v>
      </c>
      <c r="H39" s="53" t="s">
        <v>174</v>
      </c>
      <c r="I39" s="53" t="s">
        <v>179</v>
      </c>
      <c r="J39" s="52"/>
      <c r="K39" s="4"/>
      <c r="L39" s="39"/>
      <c r="M39" s="39"/>
      <c r="N39" s="39"/>
      <c r="O39" s="39"/>
      <c r="P39" s="39"/>
      <c r="Q39" s="39"/>
      <c r="R39" s="39"/>
      <c r="S39" s="39"/>
      <c r="T39" s="39"/>
      <c r="U39" s="39"/>
      <c r="V39" s="39"/>
      <c r="W39" s="39"/>
      <c r="X39" s="39"/>
      <c r="Y39" s="39"/>
      <c r="Z39" s="39"/>
      <c r="AA39" s="39"/>
      <c r="AB39" s="39"/>
      <c r="AC39" s="39"/>
      <c r="AD39" s="39"/>
      <c r="AE39" s="39"/>
      <c r="AF39" s="39"/>
      <c r="AG39" s="39"/>
    </row>
    <row r="40" spans="1:33" s="33" customFormat="1" ht="114.75">
      <c r="A40" s="247" t="s">
        <v>25</v>
      </c>
      <c r="B40" s="246" t="s">
        <v>328</v>
      </c>
      <c r="C40" s="153" t="s">
        <v>92</v>
      </c>
      <c r="D40" s="153" t="s">
        <v>740</v>
      </c>
      <c r="E40" s="249"/>
      <c r="F40" s="235"/>
      <c r="G40" s="248">
        <v>110000</v>
      </c>
      <c r="H40" s="235"/>
      <c r="I40" s="248"/>
      <c r="J40" s="281">
        <f>SUM(F40:I40)</f>
        <v>110000</v>
      </c>
      <c r="K40" s="153"/>
      <c r="L40" s="39"/>
      <c r="M40" s="39"/>
      <c r="N40" s="39"/>
      <c r="O40" s="39"/>
      <c r="P40" s="39"/>
      <c r="Q40" s="39"/>
      <c r="R40" s="39"/>
      <c r="S40" s="39"/>
      <c r="T40" s="39"/>
      <c r="U40" s="39"/>
      <c r="V40" s="39"/>
      <c r="W40" s="39"/>
      <c r="X40" s="39"/>
      <c r="Y40" s="39"/>
      <c r="Z40" s="39"/>
      <c r="AA40" s="39"/>
      <c r="AB40" s="39"/>
      <c r="AC40" s="39"/>
      <c r="AD40" s="39"/>
      <c r="AE40" s="39"/>
      <c r="AF40" s="39"/>
      <c r="AG40" s="39"/>
    </row>
    <row r="41" spans="1:33" s="33" customFormat="1" ht="72.75" customHeight="1">
      <c r="A41" s="74" t="s">
        <v>93</v>
      </c>
      <c r="B41" s="73" t="s">
        <v>122</v>
      </c>
      <c r="C41" s="9" t="s">
        <v>785</v>
      </c>
      <c r="D41" s="9" t="s">
        <v>37</v>
      </c>
      <c r="E41" s="46"/>
      <c r="F41" s="47" t="s">
        <v>0</v>
      </c>
      <c r="G41" s="47" t="s">
        <v>0</v>
      </c>
      <c r="H41" s="47" t="s">
        <v>0</v>
      </c>
      <c r="I41" s="47" t="s">
        <v>0</v>
      </c>
      <c r="J41" s="46"/>
      <c r="K41" s="9" t="s">
        <v>218</v>
      </c>
      <c r="L41" s="39"/>
      <c r="M41" s="39"/>
      <c r="N41" s="39"/>
      <c r="O41" s="39"/>
      <c r="P41" s="39"/>
      <c r="Q41" s="39"/>
      <c r="R41" s="39"/>
      <c r="S41" s="39"/>
      <c r="T41" s="39"/>
      <c r="U41" s="39"/>
      <c r="V41" s="39"/>
      <c r="W41" s="39"/>
      <c r="X41" s="39"/>
      <c r="Y41" s="39"/>
      <c r="Z41" s="39"/>
      <c r="AA41" s="39"/>
      <c r="AB41" s="39"/>
      <c r="AC41" s="39"/>
      <c r="AD41" s="39"/>
      <c r="AE41" s="39"/>
      <c r="AF41" s="39"/>
      <c r="AG41" s="39"/>
    </row>
    <row r="42" spans="1:33" s="33" customFormat="1" ht="153">
      <c r="A42" s="74" t="s">
        <v>94</v>
      </c>
      <c r="B42" s="73" t="s">
        <v>123</v>
      </c>
      <c r="C42" s="9" t="s">
        <v>786</v>
      </c>
      <c r="D42" s="9" t="s">
        <v>37</v>
      </c>
      <c r="E42" s="46"/>
      <c r="F42" s="47" t="s">
        <v>0</v>
      </c>
      <c r="G42" s="243">
        <v>110000</v>
      </c>
      <c r="H42" s="47" t="s">
        <v>0</v>
      </c>
      <c r="I42" s="47" t="s">
        <v>0</v>
      </c>
      <c r="J42" s="280">
        <f>SUM(F42:I42)</f>
        <v>110000</v>
      </c>
      <c r="K42" s="85" t="s">
        <v>874</v>
      </c>
      <c r="L42" s="39"/>
      <c r="M42" s="39"/>
      <c r="N42" s="39"/>
      <c r="O42" s="39"/>
      <c r="P42" s="39"/>
      <c r="Q42" s="39"/>
      <c r="R42" s="39"/>
      <c r="S42" s="39"/>
      <c r="T42" s="39"/>
      <c r="U42" s="39"/>
      <c r="V42" s="39"/>
      <c r="W42" s="39"/>
      <c r="X42" s="39"/>
      <c r="Y42" s="39"/>
      <c r="Z42" s="39"/>
      <c r="AA42" s="39"/>
      <c r="AB42" s="39"/>
      <c r="AC42" s="39"/>
      <c r="AD42" s="39"/>
      <c r="AE42" s="39"/>
      <c r="AF42" s="39"/>
      <c r="AG42" s="39"/>
    </row>
    <row r="43" spans="1:33" s="12" customFormat="1" ht="51">
      <c r="A43" s="74" t="s">
        <v>95</v>
      </c>
      <c r="B43" s="73" t="s">
        <v>151</v>
      </c>
      <c r="C43" s="9" t="s">
        <v>516</v>
      </c>
      <c r="D43" s="9" t="s">
        <v>37</v>
      </c>
      <c r="E43" s="46"/>
      <c r="F43" s="47"/>
      <c r="G43" s="47"/>
      <c r="H43" s="47"/>
      <c r="I43" s="47" t="s">
        <v>0</v>
      </c>
      <c r="J43" s="46"/>
      <c r="K43" s="9" t="s">
        <v>876</v>
      </c>
      <c r="L43" s="31"/>
      <c r="M43" s="31"/>
      <c r="N43" s="31"/>
      <c r="O43" s="31"/>
      <c r="P43" s="31"/>
      <c r="Q43" s="31"/>
      <c r="R43" s="31"/>
      <c r="S43" s="31"/>
      <c r="T43" s="31"/>
      <c r="U43" s="31"/>
      <c r="V43" s="31"/>
      <c r="W43" s="31"/>
      <c r="X43" s="31"/>
      <c r="Y43" s="31"/>
      <c r="Z43" s="31"/>
      <c r="AA43" s="31"/>
      <c r="AB43" s="31"/>
      <c r="AC43" s="31"/>
      <c r="AD43" s="31"/>
      <c r="AE43" s="31"/>
      <c r="AF43" s="31"/>
      <c r="AG43" s="31"/>
    </row>
    <row r="44" spans="1:33" s="12" customFormat="1" ht="102">
      <c r="A44" s="74" t="s">
        <v>96</v>
      </c>
      <c r="B44" s="73" t="s">
        <v>787</v>
      </c>
      <c r="C44" s="9" t="s">
        <v>152</v>
      </c>
      <c r="D44" s="9" t="s">
        <v>732</v>
      </c>
      <c r="E44" s="46"/>
      <c r="F44" s="96" t="s">
        <v>0</v>
      </c>
      <c r="G44" s="96" t="s">
        <v>0</v>
      </c>
      <c r="H44" s="96" t="s">
        <v>0</v>
      </c>
      <c r="I44" s="96" t="s">
        <v>0</v>
      </c>
      <c r="J44" s="46"/>
      <c r="K44" s="9" t="s">
        <v>731</v>
      </c>
      <c r="L44" s="31"/>
      <c r="M44" s="31"/>
      <c r="N44" s="31"/>
      <c r="O44" s="31"/>
      <c r="P44" s="31"/>
      <c r="Q44" s="31"/>
      <c r="R44" s="31"/>
      <c r="S44" s="31"/>
      <c r="T44" s="31"/>
      <c r="U44" s="31"/>
      <c r="V44" s="31"/>
      <c r="W44" s="31"/>
      <c r="X44" s="31"/>
      <c r="Y44" s="31"/>
      <c r="Z44" s="31"/>
      <c r="AA44" s="31"/>
      <c r="AB44" s="31"/>
      <c r="AC44" s="31"/>
      <c r="AD44" s="31"/>
      <c r="AE44" s="31"/>
      <c r="AF44" s="31"/>
      <c r="AG44" s="31"/>
    </row>
    <row r="45" spans="1:33" s="12" customFormat="1" ht="90" customHeight="1">
      <c r="A45" s="224" t="s">
        <v>27</v>
      </c>
      <c r="B45" s="160" t="s">
        <v>959</v>
      </c>
      <c r="C45" s="160" t="s">
        <v>47</v>
      </c>
      <c r="D45" s="160" t="s">
        <v>739</v>
      </c>
      <c r="E45" s="249"/>
      <c r="F45" s="235"/>
      <c r="G45" s="235"/>
      <c r="H45" s="235"/>
      <c r="I45" s="248">
        <v>100000</v>
      </c>
      <c r="J45" s="225">
        <f>SUM(F45:I45)</f>
        <v>100000</v>
      </c>
      <c r="K45" s="160"/>
      <c r="L45" s="31"/>
      <c r="M45" s="31"/>
      <c r="N45" s="31"/>
      <c r="O45" s="31"/>
      <c r="P45" s="31"/>
      <c r="Q45" s="31"/>
      <c r="R45" s="31"/>
      <c r="S45" s="31"/>
      <c r="T45" s="31"/>
      <c r="U45" s="31"/>
      <c r="V45" s="31"/>
      <c r="W45" s="31"/>
      <c r="X45" s="31"/>
      <c r="Y45" s="31"/>
      <c r="Z45" s="31"/>
      <c r="AA45" s="31"/>
      <c r="AB45" s="31"/>
      <c r="AC45" s="31"/>
      <c r="AD45" s="31"/>
      <c r="AE45" s="31"/>
      <c r="AF45" s="31"/>
      <c r="AG45" s="31"/>
    </row>
    <row r="46" spans="1:33" s="33" customFormat="1" ht="25.5">
      <c r="A46" s="118" t="s">
        <v>97</v>
      </c>
      <c r="B46" s="85" t="s">
        <v>788</v>
      </c>
      <c r="C46" s="85" t="s">
        <v>153</v>
      </c>
      <c r="D46" s="87" t="s">
        <v>138</v>
      </c>
      <c r="E46" s="46"/>
      <c r="F46" s="96" t="s">
        <v>0</v>
      </c>
      <c r="G46" s="47" t="s">
        <v>0</v>
      </c>
      <c r="H46" s="47"/>
      <c r="I46" s="47"/>
      <c r="J46" s="87"/>
      <c r="K46" s="85" t="s">
        <v>718</v>
      </c>
      <c r="L46" s="39"/>
      <c r="M46" s="39"/>
      <c r="N46" s="39"/>
      <c r="O46" s="39"/>
      <c r="P46" s="39"/>
      <c r="Q46" s="39"/>
      <c r="R46" s="39"/>
      <c r="S46" s="39"/>
      <c r="T46" s="39"/>
      <c r="U46" s="39"/>
      <c r="V46" s="39"/>
      <c r="W46" s="39"/>
      <c r="X46" s="39"/>
      <c r="Y46" s="39"/>
      <c r="Z46" s="39"/>
      <c r="AA46" s="39"/>
      <c r="AB46" s="39"/>
      <c r="AC46" s="39"/>
      <c r="AD46" s="39"/>
      <c r="AE46" s="39"/>
      <c r="AF46" s="39"/>
      <c r="AG46" s="39"/>
    </row>
    <row r="47" spans="1:33" s="33" customFormat="1" ht="102">
      <c r="A47" s="118" t="s">
        <v>98</v>
      </c>
      <c r="B47" s="85" t="s">
        <v>124</v>
      </c>
      <c r="C47" s="93" t="s">
        <v>974</v>
      </c>
      <c r="D47" s="85" t="s">
        <v>738</v>
      </c>
      <c r="E47" s="46"/>
      <c r="F47" s="47" t="s">
        <v>0</v>
      </c>
      <c r="G47" s="47" t="s">
        <v>0</v>
      </c>
      <c r="H47" s="47" t="s">
        <v>0</v>
      </c>
      <c r="I47" s="47" t="s">
        <v>0</v>
      </c>
      <c r="J47" s="87"/>
      <c r="K47" s="85" t="s">
        <v>875</v>
      </c>
      <c r="L47" s="39"/>
      <c r="M47" s="39"/>
      <c r="N47" s="39"/>
      <c r="O47" s="39"/>
      <c r="P47" s="39"/>
      <c r="Q47" s="39"/>
      <c r="R47" s="39"/>
      <c r="S47" s="39"/>
      <c r="T47" s="39"/>
      <c r="U47" s="39"/>
      <c r="V47" s="39"/>
      <c r="W47" s="39"/>
      <c r="X47" s="39"/>
      <c r="Y47" s="39"/>
      <c r="Z47" s="39"/>
      <c r="AA47" s="39"/>
      <c r="AB47" s="39"/>
      <c r="AC47" s="39"/>
      <c r="AD47" s="39"/>
      <c r="AE47" s="39"/>
      <c r="AF47" s="39"/>
      <c r="AG47" s="39"/>
    </row>
    <row r="48" spans="1:33" s="33" customFormat="1" ht="140.25">
      <c r="A48" s="118" t="s">
        <v>99</v>
      </c>
      <c r="B48" s="85" t="s">
        <v>154</v>
      </c>
      <c r="C48" s="85" t="s">
        <v>789</v>
      </c>
      <c r="D48" s="85" t="s">
        <v>737</v>
      </c>
      <c r="E48" s="46"/>
      <c r="F48" s="47">
        <v>15000</v>
      </c>
      <c r="G48" s="47" t="s">
        <v>0</v>
      </c>
      <c r="H48" s="47" t="s">
        <v>0</v>
      </c>
      <c r="I48" s="243">
        <v>100000</v>
      </c>
      <c r="J48" s="127">
        <f>SUM(F48:I48)</f>
        <v>115000</v>
      </c>
      <c r="K48" s="85" t="s">
        <v>719</v>
      </c>
      <c r="L48" s="39"/>
      <c r="M48" s="39"/>
      <c r="N48" s="39"/>
      <c r="O48" s="39"/>
      <c r="P48" s="39"/>
      <c r="Q48" s="39"/>
      <c r="R48" s="39"/>
      <c r="S48" s="39"/>
      <c r="T48" s="39"/>
      <c r="U48" s="39"/>
      <c r="V48" s="39"/>
      <c r="W48" s="39"/>
      <c r="X48" s="39"/>
      <c r="Y48" s="39"/>
      <c r="Z48" s="39"/>
      <c r="AA48" s="39"/>
      <c r="AB48" s="39"/>
      <c r="AC48" s="39"/>
      <c r="AD48" s="39"/>
      <c r="AE48" s="39"/>
      <c r="AF48" s="39"/>
      <c r="AG48" s="39"/>
    </row>
    <row r="49" spans="1:33" s="33" customFormat="1" ht="15">
      <c r="A49" s="384" t="s">
        <v>28</v>
      </c>
      <c r="B49" s="387" t="s">
        <v>48</v>
      </c>
      <c r="C49" s="52" t="s">
        <v>490</v>
      </c>
      <c r="D49" s="4"/>
      <c r="E49" s="54"/>
      <c r="F49" s="53">
        <f>SUM(F52,F60,F69)</f>
        <v>409324</v>
      </c>
      <c r="G49" s="53">
        <f>SUM(G52,G60,G69)</f>
        <v>332624</v>
      </c>
      <c r="H49" s="53">
        <f>SUM(H52,H60,H69)</f>
        <v>332624</v>
      </c>
      <c r="I49" s="53">
        <f>SUM(I52,I60,I69)</f>
        <v>477624</v>
      </c>
      <c r="J49" s="53">
        <f>SUM(J52,J60,J69)</f>
        <v>1552196</v>
      </c>
      <c r="K49" s="4"/>
      <c r="L49" s="39"/>
      <c r="M49" s="39"/>
      <c r="N49" s="39"/>
      <c r="O49" s="39"/>
      <c r="P49" s="39"/>
      <c r="Q49" s="39"/>
      <c r="R49" s="39"/>
      <c r="S49" s="39"/>
      <c r="T49" s="39"/>
      <c r="U49" s="39"/>
      <c r="V49" s="39"/>
      <c r="W49" s="39"/>
      <c r="X49" s="39"/>
      <c r="Y49" s="39"/>
      <c r="Z49" s="39"/>
      <c r="AA49" s="39"/>
      <c r="AB49" s="39"/>
      <c r="AC49" s="39"/>
      <c r="AD49" s="39"/>
      <c r="AE49" s="39"/>
      <c r="AF49" s="39"/>
      <c r="AG49" s="39"/>
    </row>
    <row r="50" spans="1:33" s="33" customFormat="1" ht="51">
      <c r="A50" s="385"/>
      <c r="B50" s="388"/>
      <c r="C50" s="43" t="s">
        <v>223</v>
      </c>
      <c r="D50" s="4"/>
      <c r="E50" s="51" t="s">
        <v>180</v>
      </c>
      <c r="F50" s="53">
        <v>100</v>
      </c>
      <c r="G50" s="53">
        <v>105</v>
      </c>
      <c r="H50" s="53">
        <v>110</v>
      </c>
      <c r="I50" s="53">
        <v>115</v>
      </c>
      <c r="J50" s="52"/>
      <c r="K50" s="4"/>
      <c r="L50" s="39"/>
      <c r="M50" s="39"/>
      <c r="N50" s="39"/>
      <c r="O50" s="39"/>
      <c r="P50" s="39"/>
      <c r="Q50" s="39"/>
      <c r="R50" s="39"/>
      <c r="S50" s="39"/>
      <c r="T50" s="39"/>
      <c r="U50" s="39"/>
      <c r="V50" s="39"/>
      <c r="W50" s="39"/>
      <c r="X50" s="39"/>
      <c r="Y50" s="39"/>
      <c r="Z50" s="39"/>
      <c r="AA50" s="39"/>
      <c r="AB50" s="39"/>
      <c r="AC50" s="39"/>
      <c r="AD50" s="39"/>
      <c r="AE50" s="39"/>
      <c r="AF50" s="39"/>
      <c r="AG50" s="39"/>
    </row>
    <row r="51" spans="1:33" s="10" customFormat="1" ht="51">
      <c r="A51" s="386"/>
      <c r="B51" s="389"/>
      <c r="C51" s="4" t="s">
        <v>224</v>
      </c>
      <c r="D51" s="4"/>
      <c r="E51" s="54" t="s">
        <v>181</v>
      </c>
      <c r="F51" s="53" t="s">
        <v>174</v>
      </c>
      <c r="G51" s="51" t="s">
        <v>182</v>
      </c>
      <c r="H51" s="51" t="s">
        <v>182</v>
      </c>
      <c r="I51" s="51" t="s">
        <v>182</v>
      </c>
      <c r="J51" s="52"/>
      <c r="K51" s="4"/>
      <c r="L51" s="40"/>
      <c r="M51" s="40"/>
      <c r="N51" s="40"/>
      <c r="O51" s="40"/>
      <c r="P51" s="40"/>
      <c r="Q51" s="40"/>
      <c r="R51" s="40"/>
      <c r="S51" s="40"/>
      <c r="T51" s="40"/>
      <c r="U51" s="40"/>
      <c r="V51" s="40"/>
      <c r="W51" s="40"/>
      <c r="X51" s="40"/>
      <c r="Y51" s="40"/>
      <c r="Z51" s="40"/>
      <c r="AA51" s="40"/>
      <c r="AB51" s="40"/>
      <c r="AC51" s="40"/>
      <c r="AD51" s="40"/>
      <c r="AE51" s="40"/>
      <c r="AF51" s="40"/>
      <c r="AG51" s="40"/>
    </row>
    <row r="52" spans="1:33" s="33" customFormat="1" ht="127.5">
      <c r="A52" s="224" t="s">
        <v>30</v>
      </c>
      <c r="B52" s="153" t="s">
        <v>329</v>
      </c>
      <c r="C52" s="160" t="s">
        <v>52</v>
      </c>
      <c r="D52" s="160" t="s">
        <v>53</v>
      </c>
      <c r="E52" s="249"/>
      <c r="F52" s="235">
        <f>SUM(F53:F59)</f>
        <v>316324</v>
      </c>
      <c r="G52" s="235">
        <f>SUM(G53:G59)</f>
        <v>321324</v>
      </c>
      <c r="H52" s="235">
        <f>SUM(H53:H59)</f>
        <v>321324</v>
      </c>
      <c r="I52" s="235">
        <f>SUM(I53:I59)</f>
        <v>316324</v>
      </c>
      <c r="J52" s="225">
        <f>SUM(F52:I52)</f>
        <v>1275296</v>
      </c>
      <c r="K52" s="160"/>
      <c r="L52" s="39"/>
      <c r="M52" s="39"/>
      <c r="N52" s="39"/>
      <c r="O52" s="39"/>
      <c r="P52" s="39"/>
      <c r="Q52" s="39"/>
      <c r="R52" s="39"/>
      <c r="S52" s="39"/>
      <c r="T52" s="39"/>
      <c r="U52" s="39"/>
      <c r="V52" s="39"/>
      <c r="W52" s="39"/>
      <c r="X52" s="39"/>
      <c r="Y52" s="39"/>
      <c r="Z52" s="39"/>
      <c r="AA52" s="39"/>
      <c r="AB52" s="39"/>
      <c r="AC52" s="39"/>
      <c r="AD52" s="39"/>
      <c r="AE52" s="39"/>
      <c r="AF52" s="39"/>
      <c r="AG52" s="39"/>
    </row>
    <row r="53" spans="1:33" s="33" customFormat="1" ht="63.75">
      <c r="A53" s="149" t="s">
        <v>100</v>
      </c>
      <c r="B53" s="154" t="s">
        <v>155</v>
      </c>
      <c r="C53" s="122" t="s">
        <v>156</v>
      </c>
      <c r="D53" s="122" t="s">
        <v>37</v>
      </c>
      <c r="E53" s="123"/>
      <c r="F53" s="47"/>
      <c r="G53" s="47" t="s">
        <v>0</v>
      </c>
      <c r="H53" s="47" t="s">
        <v>0</v>
      </c>
      <c r="I53" s="47"/>
      <c r="J53" s="142"/>
      <c r="K53" s="122" t="s">
        <v>218</v>
      </c>
      <c r="L53" s="39"/>
      <c r="M53" s="39"/>
      <c r="N53" s="39"/>
      <c r="O53" s="39"/>
      <c r="P53" s="39"/>
      <c r="Q53" s="39"/>
      <c r="R53" s="39"/>
      <c r="S53" s="39"/>
      <c r="T53" s="39"/>
      <c r="U53" s="39"/>
      <c r="V53" s="39"/>
      <c r="W53" s="39"/>
      <c r="X53" s="39"/>
      <c r="Y53" s="39"/>
      <c r="Z53" s="39"/>
      <c r="AA53" s="39"/>
      <c r="AB53" s="39"/>
      <c r="AC53" s="39"/>
      <c r="AD53" s="39"/>
      <c r="AE53" s="39"/>
      <c r="AF53" s="39"/>
      <c r="AG53" s="39"/>
    </row>
    <row r="54" spans="1:33" s="33" customFormat="1" ht="64.5" customHeight="1">
      <c r="A54" s="149" t="s">
        <v>101</v>
      </c>
      <c r="B54" s="121" t="s">
        <v>975</v>
      </c>
      <c r="C54" s="314" t="s">
        <v>976</v>
      </c>
      <c r="D54" s="122" t="s">
        <v>37</v>
      </c>
      <c r="E54" s="123"/>
      <c r="F54" s="47"/>
      <c r="G54" s="47" t="s">
        <v>0</v>
      </c>
      <c r="H54" s="47" t="s">
        <v>0</v>
      </c>
      <c r="I54" s="47"/>
      <c r="J54" s="142"/>
      <c r="K54" s="122" t="s">
        <v>218</v>
      </c>
      <c r="L54" s="39"/>
      <c r="M54" s="39"/>
      <c r="N54" s="39"/>
      <c r="O54" s="39"/>
      <c r="P54" s="39"/>
      <c r="Q54" s="39"/>
      <c r="R54" s="39"/>
      <c r="S54" s="39"/>
      <c r="T54" s="39"/>
      <c r="U54" s="39"/>
      <c r="V54" s="39"/>
      <c r="W54" s="39"/>
      <c r="X54" s="39"/>
      <c r="Y54" s="39"/>
      <c r="Z54" s="39"/>
      <c r="AA54" s="39"/>
      <c r="AB54" s="39"/>
      <c r="AC54" s="39"/>
      <c r="AD54" s="39"/>
      <c r="AE54" s="39"/>
      <c r="AF54" s="39"/>
      <c r="AG54" s="39"/>
    </row>
    <row r="55" spans="1:33" s="33" customFormat="1" ht="51">
      <c r="A55" s="118" t="s">
        <v>102</v>
      </c>
      <c r="B55" s="9" t="s">
        <v>125</v>
      </c>
      <c r="C55" s="85" t="s">
        <v>867</v>
      </c>
      <c r="D55" s="85" t="s">
        <v>720</v>
      </c>
      <c r="E55" s="123"/>
      <c r="F55" s="47" t="s">
        <v>0</v>
      </c>
      <c r="G55" s="47" t="s">
        <v>0</v>
      </c>
      <c r="H55" s="47" t="s">
        <v>0</v>
      </c>
      <c r="I55" s="47" t="s">
        <v>0</v>
      </c>
      <c r="J55" s="87"/>
      <c r="K55" s="85" t="s">
        <v>218</v>
      </c>
      <c r="L55" s="39"/>
      <c r="M55" s="39"/>
      <c r="N55" s="39"/>
      <c r="O55" s="39"/>
      <c r="P55" s="39"/>
      <c r="Q55" s="39"/>
      <c r="R55" s="39"/>
      <c r="S55" s="39"/>
      <c r="T55" s="39"/>
      <c r="U55" s="39"/>
      <c r="V55" s="39"/>
      <c r="W55" s="39"/>
      <c r="X55" s="39"/>
      <c r="Y55" s="39"/>
      <c r="Z55" s="39"/>
      <c r="AA55" s="39"/>
      <c r="AB55" s="39"/>
      <c r="AC55" s="39"/>
      <c r="AD55" s="39"/>
      <c r="AE55" s="39"/>
      <c r="AF55" s="39"/>
      <c r="AG55" s="39"/>
    </row>
    <row r="56" spans="1:33" s="12" customFormat="1" ht="127.5">
      <c r="A56" s="118" t="s">
        <v>103</v>
      </c>
      <c r="B56" s="9" t="s">
        <v>127</v>
      </c>
      <c r="C56" s="85" t="s">
        <v>868</v>
      </c>
      <c r="D56" s="85" t="s">
        <v>208</v>
      </c>
      <c r="E56" s="123"/>
      <c r="F56" s="47" t="s">
        <v>0</v>
      </c>
      <c r="G56" s="243">
        <v>5000</v>
      </c>
      <c r="H56" s="47" t="s">
        <v>0</v>
      </c>
      <c r="I56" s="47" t="s">
        <v>0</v>
      </c>
      <c r="J56" s="127">
        <f>SUM(F56:I56)</f>
        <v>5000</v>
      </c>
      <c r="K56" s="85" t="s">
        <v>874</v>
      </c>
      <c r="L56" s="31"/>
      <c r="M56" s="31"/>
      <c r="N56" s="31"/>
      <c r="O56" s="31"/>
      <c r="P56" s="31"/>
      <c r="Q56" s="31"/>
      <c r="R56" s="31"/>
      <c r="S56" s="31"/>
      <c r="T56" s="31"/>
      <c r="U56" s="31"/>
      <c r="V56" s="31"/>
      <c r="W56" s="31"/>
      <c r="X56" s="31"/>
      <c r="Y56" s="31"/>
      <c r="Z56" s="31"/>
      <c r="AA56" s="31"/>
      <c r="AB56" s="31"/>
      <c r="AC56" s="31"/>
      <c r="AD56" s="31"/>
      <c r="AE56" s="31"/>
      <c r="AF56" s="31"/>
      <c r="AG56" s="31"/>
    </row>
    <row r="57" spans="1:33" s="12" customFormat="1" ht="51">
      <c r="A57" s="118" t="s">
        <v>104</v>
      </c>
      <c r="B57" s="9" t="s">
        <v>126</v>
      </c>
      <c r="C57" s="85" t="s">
        <v>157</v>
      </c>
      <c r="D57" s="85" t="s">
        <v>736</v>
      </c>
      <c r="E57" s="123"/>
      <c r="F57" s="47" t="s">
        <v>0</v>
      </c>
      <c r="G57" s="47" t="s">
        <v>0</v>
      </c>
      <c r="H57" s="243">
        <v>5000</v>
      </c>
      <c r="I57" s="47" t="s">
        <v>0</v>
      </c>
      <c r="J57" s="279">
        <f>SUM(F57:I57)</f>
        <v>5000</v>
      </c>
      <c r="K57" s="85" t="s">
        <v>873</v>
      </c>
      <c r="L57" s="31"/>
      <c r="M57" s="31"/>
      <c r="N57" s="31"/>
      <c r="O57" s="31"/>
      <c r="P57" s="31"/>
      <c r="Q57" s="31"/>
      <c r="R57" s="31"/>
      <c r="S57" s="31"/>
      <c r="T57" s="31"/>
      <c r="U57" s="31"/>
      <c r="V57" s="31"/>
      <c r="W57" s="31"/>
      <c r="X57" s="31"/>
      <c r="Y57" s="31"/>
      <c r="Z57" s="31"/>
      <c r="AA57" s="31"/>
      <c r="AB57" s="31"/>
      <c r="AC57" s="31"/>
      <c r="AD57" s="31"/>
      <c r="AE57" s="31"/>
      <c r="AF57" s="31"/>
      <c r="AG57" s="31"/>
    </row>
    <row r="58" spans="1:33" s="12" customFormat="1" ht="89.25">
      <c r="A58" s="118" t="s">
        <v>105</v>
      </c>
      <c r="B58" s="9" t="s">
        <v>351</v>
      </c>
      <c r="C58" s="85" t="s">
        <v>517</v>
      </c>
      <c r="D58" s="87" t="s">
        <v>37</v>
      </c>
      <c r="E58" s="123"/>
      <c r="F58" s="47">
        <v>256324</v>
      </c>
      <c r="G58" s="47">
        <v>256324</v>
      </c>
      <c r="H58" s="47">
        <v>256324</v>
      </c>
      <c r="I58" s="47">
        <v>256324</v>
      </c>
      <c r="J58" s="127">
        <f>SUM(F58:I58)</f>
        <v>1025296</v>
      </c>
      <c r="K58" s="85"/>
      <c r="L58" s="31"/>
      <c r="M58" s="31"/>
      <c r="N58" s="31"/>
      <c r="O58" s="31"/>
      <c r="P58" s="31"/>
      <c r="Q58" s="31"/>
      <c r="R58" s="31"/>
      <c r="S58" s="31"/>
      <c r="T58" s="31"/>
      <c r="U58" s="31"/>
      <c r="V58" s="31"/>
      <c r="W58" s="31"/>
      <c r="X58" s="31"/>
      <c r="Y58" s="31"/>
      <c r="Z58" s="31"/>
      <c r="AA58" s="31"/>
      <c r="AB58" s="31"/>
      <c r="AC58" s="31"/>
      <c r="AD58" s="31"/>
      <c r="AE58" s="31"/>
      <c r="AF58" s="31"/>
      <c r="AG58" s="31"/>
    </row>
    <row r="59" spans="1:33" s="12" customFormat="1" ht="89.25">
      <c r="A59" s="118" t="s">
        <v>106</v>
      </c>
      <c r="B59" s="9" t="s">
        <v>158</v>
      </c>
      <c r="C59" s="85" t="s">
        <v>159</v>
      </c>
      <c r="D59" s="87" t="s">
        <v>37</v>
      </c>
      <c r="E59" s="123"/>
      <c r="F59" s="47">
        <v>60000</v>
      </c>
      <c r="G59" s="47">
        <v>60000</v>
      </c>
      <c r="H59" s="47">
        <v>60000</v>
      </c>
      <c r="I59" s="47">
        <v>60000</v>
      </c>
      <c r="J59" s="127">
        <f>SUM(F59:I59)</f>
        <v>240000</v>
      </c>
      <c r="K59" s="85"/>
      <c r="L59" s="31"/>
      <c r="M59" s="31"/>
      <c r="N59" s="31"/>
      <c r="O59" s="31"/>
      <c r="P59" s="31"/>
      <c r="Q59" s="31"/>
      <c r="R59" s="31"/>
      <c r="S59" s="31"/>
      <c r="T59" s="31"/>
      <c r="U59" s="31"/>
      <c r="V59" s="31"/>
      <c r="W59" s="31"/>
      <c r="X59" s="31"/>
      <c r="Y59" s="31"/>
      <c r="Z59" s="31"/>
      <c r="AA59" s="31"/>
      <c r="AB59" s="31"/>
      <c r="AC59" s="31"/>
      <c r="AD59" s="31"/>
      <c r="AE59" s="31"/>
      <c r="AF59" s="31"/>
      <c r="AG59" s="31"/>
    </row>
    <row r="60" spans="1:33" s="12" customFormat="1" ht="114.75">
      <c r="A60" s="224" t="s">
        <v>31</v>
      </c>
      <c r="B60" s="160" t="s">
        <v>130</v>
      </c>
      <c r="C60" s="160" t="s">
        <v>869</v>
      </c>
      <c r="D60" s="160" t="s">
        <v>951</v>
      </c>
      <c r="E60" s="249"/>
      <c r="F60" s="235">
        <f>SUM(F61:F68)</f>
        <v>93000</v>
      </c>
      <c r="G60" s="235">
        <f>SUM(G61:G68)</f>
        <v>11300</v>
      </c>
      <c r="H60" s="235">
        <f>SUM(H61:H68)</f>
        <v>11300</v>
      </c>
      <c r="I60" s="235">
        <f>SUM(I61:I68)</f>
        <v>161300</v>
      </c>
      <c r="J60" s="225">
        <f>SUM(F60:I60)</f>
        <v>276900</v>
      </c>
      <c r="K60" s="160"/>
      <c r="L60" s="31"/>
      <c r="M60" s="31"/>
      <c r="N60" s="31"/>
      <c r="O60" s="31"/>
      <c r="P60" s="31"/>
      <c r="Q60" s="31"/>
      <c r="R60" s="31"/>
      <c r="S60" s="31"/>
      <c r="T60" s="31"/>
      <c r="U60" s="31"/>
      <c r="V60" s="31"/>
      <c r="W60" s="31"/>
      <c r="X60" s="31"/>
      <c r="Y60" s="31"/>
      <c r="Z60" s="31"/>
      <c r="AA60" s="31"/>
      <c r="AB60" s="31"/>
      <c r="AC60" s="31"/>
      <c r="AD60" s="31"/>
      <c r="AE60" s="31"/>
      <c r="AF60" s="31"/>
      <c r="AG60" s="31"/>
    </row>
    <row r="61" spans="1:33" s="33" customFormat="1" ht="38.25">
      <c r="A61" s="118" t="s">
        <v>107</v>
      </c>
      <c r="B61" s="85" t="s">
        <v>131</v>
      </c>
      <c r="C61" s="85" t="s">
        <v>160</v>
      </c>
      <c r="D61" s="85" t="s">
        <v>721</v>
      </c>
      <c r="E61" s="123"/>
      <c r="F61" s="47"/>
      <c r="G61" s="96" t="s">
        <v>518</v>
      </c>
      <c r="H61" s="47"/>
      <c r="I61" s="47"/>
      <c r="J61" s="87"/>
      <c r="K61" s="85"/>
      <c r="L61" s="39"/>
      <c r="M61" s="39"/>
      <c r="N61" s="39"/>
      <c r="O61" s="39"/>
      <c r="P61" s="39"/>
      <c r="Q61" s="39"/>
      <c r="R61" s="39"/>
      <c r="S61" s="39"/>
      <c r="T61" s="39"/>
      <c r="U61" s="39"/>
      <c r="V61" s="39"/>
      <c r="W61" s="39"/>
      <c r="X61" s="39"/>
      <c r="Y61" s="39"/>
      <c r="Z61" s="39"/>
      <c r="AA61" s="39"/>
      <c r="AB61" s="39"/>
      <c r="AC61" s="39"/>
      <c r="AD61" s="39"/>
      <c r="AE61" s="39"/>
      <c r="AF61" s="39"/>
      <c r="AG61" s="39"/>
    </row>
    <row r="62" spans="1:33" s="33" customFormat="1" ht="48.75" customHeight="1">
      <c r="A62" s="118" t="s">
        <v>360</v>
      </c>
      <c r="B62" s="85" t="s">
        <v>161</v>
      </c>
      <c r="C62" s="85" t="s">
        <v>361</v>
      </c>
      <c r="D62" s="85" t="s">
        <v>37</v>
      </c>
      <c r="E62" s="123"/>
      <c r="F62" s="96" t="s">
        <v>519</v>
      </c>
      <c r="G62" s="47"/>
      <c r="H62" s="47"/>
      <c r="I62" s="47"/>
      <c r="J62" s="87"/>
      <c r="K62" s="85"/>
      <c r="L62" s="39"/>
      <c r="M62" s="39"/>
      <c r="N62" s="39"/>
      <c r="O62" s="39"/>
      <c r="P62" s="39"/>
      <c r="Q62" s="39"/>
      <c r="R62" s="39"/>
      <c r="S62" s="39"/>
      <c r="T62" s="39"/>
      <c r="U62" s="39"/>
      <c r="V62" s="39"/>
      <c r="W62" s="39"/>
      <c r="X62" s="39"/>
      <c r="Y62" s="39"/>
      <c r="Z62" s="39"/>
      <c r="AA62" s="39"/>
      <c r="AB62" s="39"/>
      <c r="AC62" s="39"/>
      <c r="AD62" s="39"/>
      <c r="AE62" s="39"/>
      <c r="AF62" s="39"/>
      <c r="AG62" s="39"/>
    </row>
    <row r="63" spans="1:33" s="33" customFormat="1" ht="63.75">
      <c r="A63" s="118" t="s">
        <v>359</v>
      </c>
      <c r="B63" s="85" t="s">
        <v>209</v>
      </c>
      <c r="C63" s="85" t="s">
        <v>362</v>
      </c>
      <c r="D63" s="85" t="s">
        <v>37</v>
      </c>
      <c r="E63" s="123"/>
      <c r="F63" s="47">
        <v>45000</v>
      </c>
      <c r="G63" s="47"/>
      <c r="H63" s="47"/>
      <c r="I63" s="243">
        <v>50000</v>
      </c>
      <c r="J63" s="127">
        <f>SUM(F63:I63)</f>
        <v>95000</v>
      </c>
      <c r="K63" s="85" t="s">
        <v>879</v>
      </c>
      <c r="L63" s="39"/>
      <c r="M63" s="39"/>
      <c r="N63" s="39"/>
      <c r="O63" s="39"/>
      <c r="P63" s="39"/>
      <c r="Q63" s="39"/>
      <c r="R63" s="39"/>
      <c r="S63" s="39"/>
      <c r="T63" s="39"/>
      <c r="U63" s="39"/>
      <c r="V63" s="39"/>
      <c r="W63" s="39"/>
      <c r="X63" s="39"/>
      <c r="Y63" s="39"/>
      <c r="Z63" s="39"/>
      <c r="AA63" s="39"/>
      <c r="AB63" s="39"/>
      <c r="AC63" s="39"/>
      <c r="AD63" s="39"/>
      <c r="AE63" s="39"/>
      <c r="AF63" s="39"/>
      <c r="AG63" s="39"/>
    </row>
    <row r="64" spans="1:33" s="33" customFormat="1" ht="74.25" customHeight="1">
      <c r="A64" s="118" t="s">
        <v>108</v>
      </c>
      <c r="B64" s="85" t="s">
        <v>162</v>
      </c>
      <c r="C64" s="85" t="s">
        <v>870</v>
      </c>
      <c r="D64" s="85" t="s">
        <v>948</v>
      </c>
      <c r="E64" s="123"/>
      <c r="F64" s="96" t="s">
        <v>0</v>
      </c>
      <c r="G64" s="96" t="s">
        <v>0</v>
      </c>
      <c r="H64" s="47"/>
      <c r="I64" s="47"/>
      <c r="J64" s="87"/>
      <c r="K64" s="85" t="s">
        <v>952</v>
      </c>
      <c r="L64" s="39"/>
      <c r="M64" s="39"/>
      <c r="N64" s="39"/>
      <c r="O64" s="39"/>
      <c r="P64" s="39"/>
      <c r="Q64" s="39"/>
      <c r="R64" s="39"/>
      <c r="S64" s="39"/>
      <c r="T64" s="39"/>
      <c r="U64" s="39"/>
      <c r="V64" s="39"/>
      <c r="W64" s="39"/>
      <c r="X64" s="39"/>
      <c r="Y64" s="39"/>
      <c r="Z64" s="39"/>
      <c r="AA64" s="39"/>
      <c r="AB64" s="39"/>
      <c r="AC64" s="39"/>
      <c r="AD64" s="39"/>
      <c r="AE64" s="39"/>
      <c r="AF64" s="39"/>
      <c r="AG64" s="39"/>
    </row>
    <row r="65" spans="1:33" s="33" customFormat="1" ht="93.75" customHeight="1">
      <c r="A65" s="118" t="s">
        <v>109</v>
      </c>
      <c r="B65" s="85" t="s">
        <v>210</v>
      </c>
      <c r="C65" s="85" t="s">
        <v>211</v>
      </c>
      <c r="D65" s="85" t="s">
        <v>949</v>
      </c>
      <c r="E65" s="123"/>
      <c r="F65" s="47">
        <v>2000</v>
      </c>
      <c r="G65" s="47">
        <v>2000</v>
      </c>
      <c r="H65" s="47">
        <v>2000</v>
      </c>
      <c r="I65" s="47">
        <v>2000</v>
      </c>
      <c r="J65" s="127">
        <f>SUM(F65:I65)</f>
        <v>8000</v>
      </c>
      <c r="K65" s="85"/>
      <c r="L65" s="39"/>
      <c r="M65" s="39"/>
      <c r="N65" s="39"/>
      <c r="O65" s="39"/>
      <c r="P65" s="39"/>
      <c r="Q65" s="39"/>
      <c r="R65" s="39"/>
      <c r="S65" s="39"/>
      <c r="T65" s="39"/>
      <c r="U65" s="39"/>
      <c r="V65" s="39"/>
      <c r="W65" s="39"/>
      <c r="X65" s="39"/>
      <c r="Y65" s="39"/>
      <c r="Z65" s="39"/>
      <c r="AA65" s="39"/>
      <c r="AB65" s="39"/>
      <c r="AC65" s="39"/>
      <c r="AD65" s="39"/>
      <c r="AE65" s="39"/>
      <c r="AF65" s="39"/>
      <c r="AG65" s="39"/>
    </row>
    <row r="66" spans="1:33" s="33" customFormat="1" ht="114.75">
      <c r="A66" s="118" t="s">
        <v>110</v>
      </c>
      <c r="B66" s="85" t="s">
        <v>212</v>
      </c>
      <c r="C66" s="85" t="s">
        <v>871</v>
      </c>
      <c r="D66" s="85" t="s">
        <v>37</v>
      </c>
      <c r="E66" s="123"/>
      <c r="F66" s="47" t="s">
        <v>0</v>
      </c>
      <c r="G66" s="243">
        <v>9300</v>
      </c>
      <c r="H66" s="243">
        <v>9300</v>
      </c>
      <c r="I66" s="243">
        <v>109300</v>
      </c>
      <c r="J66" s="127">
        <f>SUM(G66:I66)</f>
        <v>127900</v>
      </c>
      <c r="K66" s="85"/>
      <c r="L66" s="39"/>
      <c r="M66" s="39"/>
      <c r="N66" s="39"/>
      <c r="O66" s="39"/>
      <c r="P66" s="39"/>
      <c r="Q66" s="39"/>
      <c r="R66" s="39"/>
      <c r="S66" s="39"/>
      <c r="T66" s="39"/>
      <c r="U66" s="39"/>
      <c r="V66" s="39"/>
      <c r="W66" s="39"/>
      <c r="X66" s="39"/>
      <c r="Y66" s="39"/>
      <c r="Z66" s="39"/>
      <c r="AA66" s="39"/>
      <c r="AB66" s="39"/>
      <c r="AC66" s="39"/>
      <c r="AD66" s="39"/>
      <c r="AE66" s="39"/>
      <c r="AF66" s="39"/>
      <c r="AG66" s="39"/>
    </row>
    <row r="67" spans="1:33" s="10" customFormat="1" ht="102">
      <c r="A67" s="118" t="s">
        <v>111</v>
      </c>
      <c r="B67" s="85" t="s">
        <v>116</v>
      </c>
      <c r="C67" s="85" t="s">
        <v>872</v>
      </c>
      <c r="D67" s="85" t="s">
        <v>950</v>
      </c>
      <c r="E67" s="46"/>
      <c r="F67" s="25" t="s">
        <v>0</v>
      </c>
      <c r="G67" s="25" t="s">
        <v>0</v>
      </c>
      <c r="H67" s="25" t="s">
        <v>0</v>
      </c>
      <c r="I67" s="25" t="s">
        <v>0</v>
      </c>
      <c r="J67" s="87"/>
      <c r="K67" s="85"/>
      <c r="L67" s="40"/>
      <c r="M67" s="40"/>
      <c r="N67" s="40"/>
      <c r="O67" s="40"/>
      <c r="P67" s="40"/>
      <c r="Q67" s="40"/>
      <c r="R67" s="40"/>
      <c r="S67" s="40"/>
      <c r="T67" s="40"/>
      <c r="U67" s="40"/>
      <c r="V67" s="40"/>
      <c r="W67" s="40"/>
      <c r="X67" s="40"/>
      <c r="Y67" s="40"/>
      <c r="Z67" s="40"/>
      <c r="AA67" s="40"/>
      <c r="AB67" s="40"/>
      <c r="AC67" s="40"/>
      <c r="AD67" s="40"/>
      <c r="AE67" s="40"/>
      <c r="AF67" s="40"/>
      <c r="AG67" s="40"/>
    </row>
    <row r="68" spans="1:33" s="33" customFormat="1" ht="127.5">
      <c r="A68" s="118" t="s">
        <v>112</v>
      </c>
      <c r="B68" s="85" t="s">
        <v>115</v>
      </c>
      <c r="C68" s="85" t="s">
        <v>163</v>
      </c>
      <c r="D68" s="85" t="s">
        <v>735</v>
      </c>
      <c r="E68" s="46"/>
      <c r="F68" s="25">
        <v>46000</v>
      </c>
      <c r="G68" s="25"/>
      <c r="H68" s="25"/>
      <c r="I68" s="25"/>
      <c r="J68" s="127">
        <v>46000</v>
      </c>
      <c r="K68" s="85"/>
      <c r="L68" s="39"/>
      <c r="M68" s="39"/>
      <c r="N68" s="39"/>
      <c r="O68" s="39"/>
      <c r="P68" s="39"/>
      <c r="Q68" s="39"/>
      <c r="R68" s="39"/>
      <c r="S68" s="39"/>
      <c r="T68" s="39"/>
      <c r="U68" s="39"/>
      <c r="V68" s="39"/>
      <c r="W68" s="39"/>
      <c r="X68" s="39"/>
      <c r="Y68" s="39"/>
      <c r="Z68" s="39"/>
      <c r="AA68" s="39"/>
      <c r="AB68" s="39"/>
      <c r="AC68" s="39"/>
      <c r="AD68" s="39"/>
      <c r="AE68" s="39"/>
      <c r="AF68" s="39"/>
      <c r="AG68" s="39"/>
    </row>
    <row r="69" spans="1:33" s="33" customFormat="1" ht="51">
      <c r="A69" s="224" t="s">
        <v>32</v>
      </c>
      <c r="B69" s="160" t="s">
        <v>330</v>
      </c>
      <c r="C69" s="160" t="s">
        <v>49</v>
      </c>
      <c r="D69" s="160" t="s">
        <v>37</v>
      </c>
      <c r="E69" s="249"/>
      <c r="F69" s="235"/>
      <c r="G69" s="235"/>
      <c r="H69" s="235"/>
      <c r="I69" s="235"/>
      <c r="J69" s="224"/>
      <c r="K69" s="160"/>
      <c r="L69" s="39"/>
      <c r="M69" s="39"/>
      <c r="N69" s="39"/>
      <c r="O69" s="39"/>
      <c r="P69" s="39"/>
      <c r="Q69" s="39"/>
      <c r="R69" s="39"/>
      <c r="S69" s="39"/>
      <c r="T69" s="39"/>
      <c r="U69" s="39"/>
      <c r="V69" s="39"/>
      <c r="W69" s="39"/>
      <c r="X69" s="39"/>
      <c r="Y69" s="39"/>
      <c r="Z69" s="39"/>
      <c r="AA69" s="39"/>
      <c r="AB69" s="39"/>
      <c r="AC69" s="39"/>
      <c r="AD69" s="39"/>
      <c r="AE69" s="39"/>
      <c r="AF69" s="39"/>
      <c r="AG69" s="39"/>
    </row>
    <row r="70" spans="1:33" s="33" customFormat="1" ht="102">
      <c r="A70" s="118" t="s">
        <v>113</v>
      </c>
      <c r="B70" s="85" t="s">
        <v>114</v>
      </c>
      <c r="C70" s="85" t="s">
        <v>790</v>
      </c>
      <c r="D70" s="87" t="s">
        <v>37</v>
      </c>
      <c r="E70" s="123"/>
      <c r="F70" s="47"/>
      <c r="G70" s="47"/>
      <c r="H70" s="47"/>
      <c r="I70" s="47"/>
      <c r="J70" s="142"/>
      <c r="K70" s="85" t="s">
        <v>373</v>
      </c>
      <c r="L70" s="39"/>
      <c r="M70" s="39"/>
      <c r="N70" s="39"/>
      <c r="O70" s="39"/>
      <c r="P70" s="39"/>
      <c r="Q70" s="39"/>
      <c r="R70" s="39"/>
      <c r="S70" s="39"/>
      <c r="T70" s="39"/>
      <c r="U70" s="39"/>
      <c r="V70" s="39"/>
      <c r="W70" s="39"/>
      <c r="X70" s="39"/>
      <c r="Y70" s="39"/>
      <c r="Z70" s="39"/>
      <c r="AA70" s="39"/>
      <c r="AB70" s="39"/>
      <c r="AC70" s="39"/>
      <c r="AD70" s="39"/>
      <c r="AE70" s="39"/>
      <c r="AF70" s="39"/>
      <c r="AG70" s="39"/>
    </row>
    <row r="71" spans="1:33" ht="15">
      <c r="A71" s="31"/>
      <c r="B71" s="30"/>
      <c r="C71" s="31"/>
      <c r="D71" s="31"/>
      <c r="E71" s="30"/>
      <c r="F71" s="35"/>
      <c r="G71" s="35"/>
      <c r="H71" s="35"/>
      <c r="I71" s="35"/>
      <c r="J71" s="31"/>
      <c r="K71" s="30"/>
      <c r="L71" s="31"/>
      <c r="M71" s="31"/>
      <c r="N71" s="31"/>
      <c r="O71" s="31"/>
      <c r="P71" s="31"/>
      <c r="Q71" s="31"/>
      <c r="R71" s="31"/>
      <c r="S71" s="31"/>
      <c r="T71" s="31"/>
      <c r="U71" s="31"/>
      <c r="V71" s="31"/>
      <c r="W71" s="31"/>
      <c r="X71" s="31"/>
      <c r="Y71" s="31"/>
      <c r="Z71" s="31"/>
      <c r="AA71" s="31"/>
      <c r="AB71" s="31"/>
      <c r="AC71" s="31"/>
      <c r="AD71" s="31"/>
      <c r="AE71" s="31"/>
      <c r="AF71" s="31"/>
      <c r="AG71" s="31"/>
    </row>
    <row r="72" spans="1:33" ht="15">
      <c r="A72" s="31"/>
      <c r="B72" s="30"/>
      <c r="C72" s="31"/>
      <c r="D72" s="31"/>
      <c r="E72" s="30"/>
      <c r="F72" s="35"/>
      <c r="G72" s="35"/>
      <c r="H72" s="35"/>
      <c r="I72" s="35"/>
      <c r="J72" s="31"/>
      <c r="K72" s="30"/>
      <c r="L72" s="31"/>
      <c r="M72" s="31"/>
      <c r="N72" s="31"/>
      <c r="O72" s="31"/>
      <c r="P72" s="31"/>
      <c r="Q72" s="31"/>
      <c r="R72" s="31"/>
      <c r="S72" s="31"/>
      <c r="T72" s="31"/>
      <c r="U72" s="31"/>
      <c r="V72" s="31"/>
      <c r="W72" s="31"/>
      <c r="X72" s="31"/>
      <c r="Y72" s="31"/>
      <c r="Z72" s="31"/>
      <c r="AA72" s="31"/>
      <c r="AB72" s="31"/>
      <c r="AC72" s="31"/>
      <c r="AD72" s="31"/>
      <c r="AE72" s="31"/>
      <c r="AF72" s="31"/>
      <c r="AG72" s="31"/>
    </row>
    <row r="73" spans="1:33" ht="15">
      <c r="A73" s="31"/>
      <c r="B73" s="30"/>
      <c r="C73" s="31"/>
      <c r="D73" s="31"/>
      <c r="E73" s="30"/>
      <c r="F73" s="35"/>
      <c r="G73" s="35"/>
      <c r="H73" s="35"/>
      <c r="I73" s="35"/>
      <c r="J73" s="31"/>
      <c r="K73" s="30"/>
      <c r="L73" s="31"/>
      <c r="M73" s="31"/>
      <c r="N73" s="31"/>
      <c r="O73" s="31"/>
      <c r="P73" s="31"/>
      <c r="Q73" s="31"/>
      <c r="R73" s="31"/>
      <c r="S73" s="31"/>
      <c r="T73" s="31"/>
      <c r="U73" s="31"/>
      <c r="V73" s="31"/>
      <c r="W73" s="31"/>
      <c r="X73" s="31"/>
      <c r="Y73" s="31"/>
      <c r="Z73" s="31"/>
      <c r="AA73" s="31"/>
      <c r="AB73" s="31"/>
      <c r="AC73" s="31"/>
      <c r="AD73" s="31"/>
      <c r="AE73" s="31"/>
      <c r="AF73" s="31"/>
      <c r="AG73" s="31"/>
    </row>
    <row r="74" spans="1:33" ht="15">
      <c r="A74" s="31"/>
      <c r="B74" s="30"/>
      <c r="C74" s="31"/>
      <c r="D74" s="31"/>
      <c r="E74" s="30"/>
      <c r="F74" s="35"/>
      <c r="G74" s="35"/>
      <c r="H74" s="35"/>
      <c r="I74" s="35"/>
      <c r="J74" s="31"/>
      <c r="K74" s="30"/>
      <c r="L74" s="31"/>
      <c r="M74" s="31"/>
      <c r="N74" s="31"/>
      <c r="O74" s="31"/>
      <c r="P74" s="31"/>
      <c r="Q74" s="31"/>
      <c r="R74" s="31"/>
      <c r="S74" s="31"/>
      <c r="T74" s="31"/>
      <c r="U74" s="31"/>
      <c r="V74" s="31"/>
      <c r="W74" s="31"/>
      <c r="X74" s="31"/>
      <c r="Y74" s="31"/>
      <c r="Z74" s="31"/>
      <c r="AA74" s="31"/>
      <c r="AB74" s="31"/>
      <c r="AC74" s="31"/>
      <c r="AD74" s="31"/>
      <c r="AE74" s="31"/>
      <c r="AF74" s="31"/>
      <c r="AG74" s="31"/>
    </row>
    <row r="75" spans="1:33" ht="15">
      <c r="A75" s="31"/>
      <c r="B75" s="30"/>
      <c r="C75" s="31"/>
      <c r="D75" s="31"/>
      <c r="E75" s="30"/>
      <c r="F75" s="35"/>
      <c r="G75" s="35"/>
      <c r="H75" s="35"/>
      <c r="I75" s="35"/>
      <c r="J75" s="31"/>
      <c r="K75" s="30"/>
      <c r="L75" s="31"/>
      <c r="M75" s="31"/>
      <c r="N75" s="31"/>
      <c r="O75" s="31"/>
      <c r="P75" s="31"/>
      <c r="Q75" s="31"/>
      <c r="R75" s="31"/>
      <c r="S75" s="31"/>
      <c r="T75" s="31"/>
      <c r="U75" s="31"/>
      <c r="V75" s="31"/>
      <c r="W75" s="31"/>
      <c r="X75" s="31"/>
      <c r="Y75" s="31"/>
      <c r="Z75" s="31"/>
      <c r="AA75" s="31"/>
      <c r="AB75" s="31"/>
      <c r="AC75" s="31"/>
      <c r="AD75" s="31"/>
      <c r="AE75" s="31"/>
      <c r="AF75" s="31"/>
      <c r="AG75" s="31"/>
    </row>
    <row r="76" spans="1:33" ht="15">
      <c r="A76" s="31"/>
      <c r="B76" s="30"/>
      <c r="C76" s="31"/>
      <c r="D76" s="31"/>
      <c r="E76" s="30"/>
      <c r="F76" s="35"/>
      <c r="G76" s="35"/>
      <c r="H76" s="35"/>
      <c r="I76" s="35"/>
      <c r="J76" s="31"/>
      <c r="K76" s="30"/>
      <c r="L76" s="31"/>
      <c r="M76" s="31"/>
      <c r="N76" s="31"/>
      <c r="O76" s="31"/>
      <c r="P76" s="31"/>
      <c r="Q76" s="31"/>
      <c r="R76" s="31"/>
      <c r="S76" s="31"/>
      <c r="T76" s="31"/>
      <c r="U76" s="31"/>
      <c r="V76" s="31"/>
      <c r="W76" s="31"/>
      <c r="X76" s="31"/>
      <c r="Y76" s="31"/>
      <c r="Z76" s="31"/>
      <c r="AA76" s="31"/>
      <c r="AB76" s="31"/>
      <c r="AC76" s="31"/>
      <c r="AD76" s="31"/>
      <c r="AE76" s="31"/>
      <c r="AF76" s="31"/>
      <c r="AG76" s="31"/>
    </row>
    <row r="77" spans="1:33" ht="15">
      <c r="A77" s="31"/>
      <c r="B77" s="30"/>
      <c r="C77" s="31"/>
      <c r="D77" s="31"/>
      <c r="E77" s="30"/>
      <c r="F77" s="35"/>
      <c r="G77" s="35"/>
      <c r="H77" s="35"/>
      <c r="I77" s="35"/>
      <c r="J77" s="31"/>
      <c r="K77" s="30"/>
      <c r="L77" s="31"/>
      <c r="M77" s="31"/>
      <c r="N77" s="31"/>
      <c r="O77" s="31"/>
      <c r="P77" s="31"/>
      <c r="Q77" s="31"/>
      <c r="R77" s="31"/>
      <c r="S77" s="31"/>
      <c r="T77" s="31"/>
      <c r="U77" s="31"/>
      <c r="V77" s="31"/>
      <c r="W77" s="31"/>
      <c r="X77" s="31"/>
      <c r="Y77" s="31"/>
      <c r="Z77" s="31"/>
      <c r="AA77" s="31"/>
      <c r="AB77" s="31"/>
      <c r="AC77" s="31"/>
      <c r="AD77" s="31"/>
      <c r="AE77" s="31"/>
      <c r="AF77" s="31"/>
      <c r="AG77" s="31"/>
    </row>
    <row r="78" spans="1:33" ht="15">
      <c r="A78" s="31"/>
      <c r="B78" s="30"/>
      <c r="C78" s="31"/>
      <c r="D78" s="31"/>
      <c r="E78" s="30"/>
      <c r="F78" s="35"/>
      <c r="G78" s="35"/>
      <c r="H78" s="35"/>
      <c r="I78" s="35"/>
      <c r="J78" s="31"/>
      <c r="K78" s="30"/>
      <c r="L78" s="31"/>
      <c r="M78" s="31"/>
      <c r="N78" s="31"/>
      <c r="O78" s="31"/>
      <c r="P78" s="31"/>
      <c r="Q78" s="31"/>
      <c r="R78" s="31"/>
      <c r="S78" s="31"/>
      <c r="T78" s="31"/>
      <c r="U78" s="31"/>
      <c r="V78" s="31"/>
      <c r="W78" s="31"/>
      <c r="X78" s="31"/>
      <c r="Y78" s="31"/>
      <c r="Z78" s="31"/>
      <c r="AA78" s="31"/>
      <c r="AB78" s="31"/>
      <c r="AC78" s="31"/>
      <c r="AD78" s="31"/>
      <c r="AE78" s="31"/>
      <c r="AF78" s="31"/>
      <c r="AG78" s="31"/>
    </row>
    <row r="79" spans="1:33" ht="15">
      <c r="A79" s="31"/>
      <c r="B79" s="30"/>
      <c r="C79" s="31"/>
      <c r="D79" s="31"/>
      <c r="E79" s="30"/>
      <c r="F79" s="35"/>
      <c r="G79" s="35"/>
      <c r="H79" s="35"/>
      <c r="I79" s="35"/>
      <c r="J79" s="31"/>
      <c r="K79" s="30"/>
      <c r="L79" s="31"/>
      <c r="M79" s="31"/>
      <c r="N79" s="31"/>
      <c r="O79" s="31"/>
      <c r="P79" s="31"/>
      <c r="Q79" s="31"/>
      <c r="R79" s="31"/>
      <c r="S79" s="31"/>
      <c r="T79" s="31"/>
      <c r="U79" s="31"/>
      <c r="V79" s="31"/>
      <c r="W79" s="31"/>
      <c r="X79" s="31"/>
      <c r="Y79" s="31"/>
      <c r="Z79" s="31"/>
      <c r="AA79" s="31"/>
      <c r="AB79" s="31"/>
      <c r="AC79" s="31"/>
      <c r="AD79" s="31"/>
      <c r="AE79" s="31"/>
      <c r="AF79" s="31"/>
      <c r="AG79" s="31"/>
    </row>
    <row r="80" spans="1:33" ht="15">
      <c r="A80" s="31"/>
      <c r="B80" s="30"/>
      <c r="C80" s="31"/>
      <c r="D80" s="31"/>
      <c r="E80" s="30"/>
      <c r="F80" s="35"/>
      <c r="G80" s="35"/>
      <c r="H80" s="35"/>
      <c r="I80" s="35"/>
      <c r="J80" s="31"/>
      <c r="K80" s="30"/>
      <c r="L80" s="31"/>
      <c r="M80" s="31"/>
      <c r="N80" s="31"/>
      <c r="O80" s="31"/>
      <c r="P80" s="31"/>
      <c r="Q80" s="31"/>
      <c r="R80" s="31"/>
      <c r="S80" s="31"/>
      <c r="T80" s="31"/>
      <c r="U80" s="31"/>
      <c r="V80" s="31"/>
      <c r="W80" s="31"/>
      <c r="X80" s="31"/>
      <c r="Y80" s="31"/>
      <c r="Z80" s="31"/>
      <c r="AA80" s="31"/>
      <c r="AB80" s="31"/>
      <c r="AC80" s="31"/>
      <c r="AD80" s="31"/>
      <c r="AE80" s="31"/>
      <c r="AF80" s="31"/>
      <c r="AG80" s="31"/>
    </row>
    <row r="81" spans="1:33" ht="15">
      <c r="A81" s="31"/>
      <c r="B81" s="30"/>
      <c r="C81" s="31"/>
      <c r="D81" s="31"/>
      <c r="E81" s="30"/>
      <c r="F81" s="35"/>
      <c r="G81" s="35"/>
      <c r="H81" s="35"/>
      <c r="I81" s="35"/>
      <c r="J81" s="31"/>
      <c r="K81" s="30"/>
      <c r="L81" s="31"/>
      <c r="M81" s="31"/>
      <c r="N81" s="31"/>
      <c r="O81" s="31"/>
      <c r="P81" s="31"/>
      <c r="Q81" s="31"/>
      <c r="R81" s="31"/>
      <c r="S81" s="31"/>
      <c r="T81" s="31"/>
      <c r="U81" s="31"/>
      <c r="V81" s="31"/>
      <c r="W81" s="31"/>
      <c r="X81" s="31"/>
      <c r="Y81" s="31"/>
      <c r="Z81" s="31"/>
      <c r="AA81" s="31"/>
      <c r="AB81" s="31"/>
      <c r="AC81" s="31"/>
      <c r="AD81" s="31"/>
      <c r="AE81" s="31"/>
      <c r="AF81" s="31"/>
      <c r="AG81" s="31"/>
    </row>
    <row r="82" spans="1:33" ht="15">
      <c r="A82" s="31"/>
      <c r="B82" s="30"/>
      <c r="C82" s="31"/>
      <c r="D82" s="31"/>
      <c r="E82" s="30"/>
      <c r="F82" s="35"/>
      <c r="G82" s="35"/>
      <c r="H82" s="35"/>
      <c r="I82" s="35"/>
      <c r="J82" s="31"/>
      <c r="K82" s="30"/>
      <c r="L82" s="31"/>
      <c r="M82" s="31"/>
      <c r="N82" s="31"/>
      <c r="O82" s="31"/>
      <c r="P82" s="31"/>
      <c r="Q82" s="31"/>
      <c r="R82" s="31"/>
      <c r="S82" s="31"/>
      <c r="T82" s="31"/>
      <c r="U82" s="31"/>
      <c r="V82" s="31"/>
      <c r="W82" s="31"/>
      <c r="X82" s="31"/>
      <c r="Y82" s="31"/>
      <c r="Z82" s="31"/>
      <c r="AA82" s="31"/>
      <c r="AB82" s="31"/>
      <c r="AC82" s="31"/>
      <c r="AD82" s="31"/>
      <c r="AE82" s="31"/>
      <c r="AF82" s="31"/>
      <c r="AG82" s="31"/>
    </row>
    <row r="83" spans="1:33" ht="15">
      <c r="A83" s="31"/>
      <c r="B83" s="30"/>
      <c r="C83" s="31"/>
      <c r="D83" s="31"/>
      <c r="E83" s="30"/>
      <c r="F83" s="35"/>
      <c r="G83" s="35"/>
      <c r="H83" s="35"/>
      <c r="I83" s="35"/>
      <c r="J83" s="31"/>
      <c r="K83" s="30"/>
      <c r="L83" s="31"/>
      <c r="M83" s="31"/>
      <c r="N83" s="31"/>
      <c r="O83" s="31"/>
      <c r="P83" s="31"/>
      <c r="Q83" s="31"/>
      <c r="R83" s="31"/>
      <c r="S83" s="31"/>
      <c r="T83" s="31"/>
      <c r="U83" s="31"/>
      <c r="V83" s="31"/>
      <c r="W83" s="31"/>
      <c r="X83" s="31"/>
      <c r="Y83" s="31"/>
      <c r="Z83" s="31"/>
      <c r="AA83" s="31"/>
      <c r="AB83" s="31"/>
      <c r="AC83" s="31"/>
      <c r="AD83" s="31"/>
      <c r="AE83" s="31"/>
      <c r="AF83" s="31"/>
      <c r="AG83" s="31"/>
    </row>
    <row r="84" spans="1:33" ht="15">
      <c r="A84" s="31"/>
      <c r="B84" s="30"/>
      <c r="C84" s="31"/>
      <c r="D84" s="31"/>
      <c r="E84" s="30"/>
      <c r="F84" s="35"/>
      <c r="G84" s="35"/>
      <c r="H84" s="35"/>
      <c r="I84" s="35"/>
      <c r="J84" s="31"/>
      <c r="K84" s="30"/>
      <c r="L84" s="31"/>
      <c r="M84" s="31"/>
      <c r="N84" s="31"/>
      <c r="O84" s="31"/>
      <c r="P84" s="31"/>
      <c r="Q84" s="31"/>
      <c r="R84" s="31"/>
      <c r="S84" s="31"/>
      <c r="T84" s="31"/>
      <c r="U84" s="31"/>
      <c r="V84" s="31"/>
      <c r="W84" s="31"/>
      <c r="X84" s="31"/>
      <c r="Y84" s="31"/>
      <c r="Z84" s="31"/>
      <c r="AA84" s="31"/>
      <c r="AB84" s="31"/>
      <c r="AC84" s="31"/>
      <c r="AD84" s="31"/>
      <c r="AE84" s="31"/>
      <c r="AF84" s="31"/>
      <c r="AG84" s="31"/>
    </row>
    <row r="85" spans="1:33" ht="15">
      <c r="A85" s="31"/>
      <c r="B85" s="30"/>
      <c r="C85" s="31"/>
      <c r="D85" s="31"/>
      <c r="E85" s="30"/>
      <c r="F85" s="35"/>
      <c r="G85" s="35"/>
      <c r="H85" s="35"/>
      <c r="I85" s="35"/>
      <c r="J85" s="31"/>
      <c r="K85" s="30"/>
      <c r="L85" s="31"/>
      <c r="M85" s="31"/>
      <c r="N85" s="31"/>
      <c r="O85" s="31"/>
      <c r="P85" s="31"/>
      <c r="Q85" s="31"/>
      <c r="R85" s="31"/>
      <c r="S85" s="31"/>
      <c r="T85" s="31"/>
      <c r="U85" s="31"/>
      <c r="V85" s="31"/>
      <c r="W85" s="31"/>
      <c r="X85" s="31"/>
      <c r="Y85" s="31"/>
      <c r="Z85" s="31"/>
      <c r="AA85" s="31"/>
      <c r="AB85" s="31"/>
      <c r="AC85" s="31"/>
      <c r="AD85" s="31"/>
      <c r="AE85" s="31"/>
      <c r="AF85" s="31"/>
      <c r="AG85" s="31"/>
    </row>
    <row r="86" spans="1:33" ht="15">
      <c r="A86" s="31"/>
      <c r="B86" s="30"/>
      <c r="C86" s="31"/>
      <c r="D86" s="31"/>
      <c r="E86" s="30"/>
      <c r="F86" s="35"/>
      <c r="G86" s="35"/>
      <c r="H86" s="35"/>
      <c r="I86" s="35"/>
      <c r="J86" s="31"/>
      <c r="K86" s="30"/>
      <c r="L86" s="31"/>
      <c r="M86" s="31"/>
      <c r="N86" s="31"/>
      <c r="O86" s="31"/>
      <c r="P86" s="31"/>
      <c r="Q86" s="31"/>
      <c r="R86" s="31"/>
      <c r="S86" s="31"/>
      <c r="T86" s="31"/>
      <c r="U86" s="31"/>
      <c r="V86" s="31"/>
      <c r="W86" s="31"/>
      <c r="X86" s="31"/>
      <c r="Y86" s="31"/>
      <c r="Z86" s="31"/>
      <c r="AA86" s="31"/>
      <c r="AB86" s="31"/>
      <c r="AC86" s="31"/>
      <c r="AD86" s="31"/>
      <c r="AE86" s="31"/>
      <c r="AF86" s="31"/>
      <c r="AG86" s="31"/>
    </row>
    <row r="87" spans="1:33" ht="15">
      <c r="A87" s="31"/>
      <c r="B87" s="30"/>
      <c r="C87" s="31"/>
      <c r="D87" s="31"/>
      <c r="E87" s="30"/>
      <c r="F87" s="35"/>
      <c r="G87" s="35"/>
      <c r="H87" s="35"/>
      <c r="I87" s="35"/>
      <c r="J87" s="31"/>
      <c r="K87" s="30"/>
      <c r="L87" s="31"/>
      <c r="M87" s="31"/>
      <c r="N87" s="31"/>
      <c r="O87" s="31"/>
      <c r="P87" s="31"/>
      <c r="Q87" s="31"/>
      <c r="R87" s="31"/>
      <c r="S87" s="31"/>
      <c r="T87" s="31"/>
      <c r="U87" s="31"/>
      <c r="V87" s="31"/>
      <c r="W87" s="31"/>
      <c r="X87" s="31"/>
      <c r="Y87" s="31"/>
      <c r="Z87" s="31"/>
      <c r="AA87" s="31"/>
      <c r="AB87" s="31"/>
      <c r="AC87" s="31"/>
      <c r="AD87" s="31"/>
      <c r="AE87" s="31"/>
      <c r="AF87" s="31"/>
      <c r="AG87" s="31"/>
    </row>
    <row r="88" spans="1:33" ht="15">
      <c r="A88" s="31"/>
      <c r="B88" s="30"/>
      <c r="C88" s="31"/>
      <c r="D88" s="31"/>
      <c r="E88" s="30"/>
      <c r="F88" s="35"/>
      <c r="G88" s="35"/>
      <c r="H88" s="35"/>
      <c r="I88" s="35"/>
      <c r="J88" s="31"/>
      <c r="K88" s="30"/>
      <c r="L88" s="31"/>
      <c r="M88" s="31"/>
      <c r="N88" s="31"/>
      <c r="O88" s="31"/>
      <c r="P88" s="31"/>
      <c r="Q88" s="31"/>
      <c r="R88" s="31"/>
      <c r="S88" s="31"/>
      <c r="T88" s="31"/>
      <c r="U88" s="31"/>
      <c r="V88" s="31"/>
      <c r="W88" s="31"/>
      <c r="X88" s="31"/>
      <c r="Y88" s="31"/>
      <c r="Z88" s="31"/>
      <c r="AA88" s="31"/>
      <c r="AB88" s="31"/>
      <c r="AC88" s="31"/>
      <c r="AD88" s="31"/>
      <c r="AE88" s="31"/>
      <c r="AF88" s="31"/>
      <c r="AG88" s="31"/>
    </row>
    <row r="89" spans="1:33" ht="15">
      <c r="A89" s="31"/>
      <c r="B89" s="30"/>
      <c r="C89" s="31"/>
      <c r="D89" s="31"/>
      <c r="E89" s="30"/>
      <c r="F89" s="35"/>
      <c r="G89" s="35"/>
      <c r="H89" s="35"/>
      <c r="I89" s="35"/>
      <c r="J89" s="31"/>
      <c r="K89" s="30"/>
      <c r="L89" s="31"/>
      <c r="M89" s="31"/>
      <c r="N89" s="31"/>
      <c r="O89" s="31"/>
      <c r="P89" s="31"/>
      <c r="Q89" s="31"/>
      <c r="R89" s="31"/>
      <c r="S89" s="31"/>
      <c r="T89" s="31"/>
      <c r="U89" s="31"/>
      <c r="V89" s="31"/>
      <c r="W89" s="31"/>
      <c r="X89" s="31"/>
      <c r="Y89" s="31"/>
      <c r="Z89" s="31"/>
      <c r="AA89" s="31"/>
      <c r="AB89" s="31"/>
      <c r="AC89" s="31"/>
      <c r="AD89" s="31"/>
      <c r="AE89" s="31"/>
      <c r="AF89" s="31"/>
      <c r="AG89" s="31"/>
    </row>
    <row r="90" spans="1:33" ht="15">
      <c r="A90" s="31"/>
      <c r="B90" s="30"/>
      <c r="C90" s="31"/>
      <c r="D90" s="31"/>
      <c r="E90" s="30"/>
      <c r="F90" s="35"/>
      <c r="G90" s="35"/>
      <c r="H90" s="35"/>
      <c r="I90" s="35"/>
      <c r="J90" s="31"/>
      <c r="K90" s="30"/>
      <c r="L90" s="31"/>
      <c r="M90" s="31"/>
      <c r="N90" s="31"/>
      <c r="O90" s="31"/>
      <c r="P90" s="31"/>
      <c r="Q90" s="31"/>
      <c r="R90" s="31"/>
      <c r="S90" s="31"/>
      <c r="T90" s="31"/>
      <c r="U90" s="31"/>
      <c r="V90" s="31"/>
      <c r="W90" s="31"/>
      <c r="X90" s="31"/>
      <c r="Y90" s="31"/>
      <c r="Z90" s="31"/>
      <c r="AA90" s="31"/>
      <c r="AB90" s="31"/>
      <c r="AC90" s="31"/>
      <c r="AD90" s="31"/>
      <c r="AE90" s="31"/>
      <c r="AF90" s="31"/>
      <c r="AG90" s="31"/>
    </row>
    <row r="91" spans="1:33" ht="15">
      <c r="A91" s="31"/>
      <c r="B91" s="30"/>
      <c r="C91" s="31"/>
      <c r="D91" s="31"/>
      <c r="E91" s="30"/>
      <c r="F91" s="35"/>
      <c r="G91" s="35"/>
      <c r="H91" s="35"/>
      <c r="I91" s="35"/>
      <c r="J91" s="31"/>
      <c r="K91" s="30"/>
      <c r="L91" s="31"/>
      <c r="M91" s="31"/>
      <c r="N91" s="31"/>
      <c r="O91" s="31"/>
      <c r="P91" s="31"/>
      <c r="Q91" s="31"/>
      <c r="R91" s="31"/>
      <c r="S91" s="31"/>
      <c r="T91" s="31"/>
      <c r="U91" s="31"/>
      <c r="V91" s="31"/>
      <c r="W91" s="31"/>
      <c r="X91" s="31"/>
      <c r="Y91" s="31"/>
      <c r="Z91" s="31"/>
      <c r="AA91" s="31"/>
      <c r="AB91" s="31"/>
      <c r="AC91" s="31"/>
      <c r="AD91" s="31"/>
      <c r="AE91" s="31"/>
      <c r="AF91" s="31"/>
      <c r="AG91" s="31"/>
    </row>
    <row r="92" spans="1:33" ht="15">
      <c r="A92" s="31"/>
      <c r="B92" s="30"/>
      <c r="C92" s="31"/>
      <c r="D92" s="31"/>
      <c r="E92" s="30"/>
      <c r="F92" s="35"/>
      <c r="G92" s="35"/>
      <c r="H92" s="35"/>
      <c r="I92" s="35"/>
      <c r="J92" s="31"/>
      <c r="K92" s="30"/>
      <c r="L92" s="31"/>
      <c r="M92" s="31"/>
      <c r="N92" s="31"/>
      <c r="O92" s="31"/>
      <c r="P92" s="31"/>
      <c r="Q92" s="31"/>
      <c r="R92" s="31"/>
      <c r="S92" s="31"/>
      <c r="T92" s="31"/>
      <c r="U92" s="31"/>
      <c r="V92" s="31"/>
      <c r="W92" s="31"/>
      <c r="X92" s="31"/>
      <c r="Y92" s="31"/>
      <c r="Z92" s="31"/>
      <c r="AA92" s="31"/>
      <c r="AB92" s="31"/>
      <c r="AC92" s="31"/>
      <c r="AD92" s="31"/>
      <c r="AE92" s="31"/>
      <c r="AF92" s="31"/>
      <c r="AG92" s="31"/>
    </row>
    <row r="93" spans="1:33" ht="15">
      <c r="A93" s="31"/>
      <c r="B93" s="30"/>
      <c r="C93" s="31"/>
      <c r="D93" s="31"/>
      <c r="E93" s="30"/>
      <c r="F93" s="35"/>
      <c r="G93" s="35"/>
      <c r="H93" s="35"/>
      <c r="I93" s="35"/>
      <c r="J93" s="31"/>
      <c r="K93" s="30"/>
      <c r="L93" s="31"/>
      <c r="M93" s="31"/>
      <c r="N93" s="31"/>
      <c r="O93" s="31"/>
      <c r="P93" s="31"/>
      <c r="Q93" s="31"/>
      <c r="R93" s="31"/>
      <c r="S93" s="31"/>
      <c r="T93" s="31"/>
      <c r="U93" s="31"/>
      <c r="V93" s="31"/>
      <c r="W93" s="31"/>
      <c r="X93" s="31"/>
      <c r="Y93" s="31"/>
      <c r="Z93" s="31"/>
      <c r="AA93" s="31"/>
      <c r="AB93" s="31"/>
      <c r="AC93" s="31"/>
      <c r="AD93" s="31"/>
      <c r="AE93" s="31"/>
      <c r="AF93" s="31"/>
      <c r="AG93" s="31"/>
    </row>
    <row r="94" spans="1:33" ht="15">
      <c r="A94" s="31"/>
      <c r="B94" s="30"/>
      <c r="C94" s="31"/>
      <c r="D94" s="31"/>
      <c r="E94" s="30"/>
      <c r="F94" s="35"/>
      <c r="G94" s="35"/>
      <c r="H94" s="35"/>
      <c r="I94" s="35"/>
      <c r="J94" s="31"/>
      <c r="K94" s="30"/>
      <c r="L94" s="31"/>
      <c r="M94" s="31"/>
      <c r="N94" s="31"/>
      <c r="O94" s="31"/>
      <c r="P94" s="31"/>
      <c r="Q94" s="31"/>
      <c r="R94" s="31"/>
      <c r="S94" s="31"/>
      <c r="T94" s="31"/>
      <c r="U94" s="31"/>
      <c r="V94" s="31"/>
      <c r="W94" s="31"/>
      <c r="X94" s="31"/>
      <c r="Y94" s="31"/>
      <c r="Z94" s="31"/>
      <c r="AA94" s="31"/>
      <c r="AB94" s="31"/>
      <c r="AC94" s="31"/>
      <c r="AD94" s="31"/>
      <c r="AE94" s="31"/>
      <c r="AF94" s="31"/>
      <c r="AG94" s="31"/>
    </row>
    <row r="95" spans="1:33" ht="15">
      <c r="A95" s="31"/>
      <c r="B95" s="30"/>
      <c r="C95" s="31"/>
      <c r="D95" s="31"/>
      <c r="E95" s="30"/>
      <c r="F95" s="35"/>
      <c r="G95" s="35"/>
      <c r="H95" s="35"/>
      <c r="I95" s="35"/>
      <c r="J95" s="31"/>
      <c r="K95" s="30"/>
      <c r="L95" s="31"/>
      <c r="M95" s="31"/>
      <c r="N95" s="31"/>
      <c r="O95" s="31"/>
      <c r="P95" s="31"/>
      <c r="Q95" s="31"/>
      <c r="R95" s="31"/>
      <c r="S95" s="31"/>
      <c r="T95" s="31"/>
      <c r="U95" s="31"/>
      <c r="V95" s="31"/>
      <c r="W95" s="31"/>
      <c r="X95" s="31"/>
      <c r="Y95" s="31"/>
      <c r="Z95" s="31"/>
      <c r="AA95" s="31"/>
      <c r="AB95" s="31"/>
      <c r="AC95" s="31"/>
      <c r="AD95" s="31"/>
      <c r="AE95" s="31"/>
      <c r="AF95" s="31"/>
      <c r="AG95" s="31"/>
    </row>
    <row r="96" spans="1:33" ht="15">
      <c r="A96" s="31"/>
      <c r="B96" s="30"/>
      <c r="C96" s="31"/>
      <c r="D96" s="31"/>
      <c r="E96" s="30"/>
      <c r="F96" s="35"/>
      <c r="G96" s="35"/>
      <c r="H96" s="35"/>
      <c r="I96" s="35"/>
      <c r="J96" s="31"/>
      <c r="K96" s="30"/>
      <c r="L96" s="31"/>
      <c r="M96" s="31"/>
      <c r="N96" s="31"/>
      <c r="O96" s="31"/>
      <c r="P96" s="31"/>
      <c r="Q96" s="31"/>
      <c r="R96" s="31"/>
      <c r="S96" s="31"/>
      <c r="T96" s="31"/>
      <c r="U96" s="31"/>
      <c r="V96" s="31"/>
      <c r="W96" s="31"/>
      <c r="X96" s="31"/>
      <c r="Y96" s="31"/>
      <c r="Z96" s="31"/>
      <c r="AA96" s="31"/>
      <c r="AB96" s="31"/>
      <c r="AC96" s="31"/>
      <c r="AD96" s="31"/>
      <c r="AE96" s="31"/>
      <c r="AF96" s="31"/>
      <c r="AG96" s="31"/>
    </row>
    <row r="97" spans="1:33" ht="15">
      <c r="A97" s="31"/>
      <c r="B97" s="30"/>
      <c r="C97" s="31"/>
      <c r="D97" s="31"/>
      <c r="E97" s="30"/>
      <c r="F97" s="35"/>
      <c r="G97" s="35"/>
      <c r="H97" s="35"/>
      <c r="I97" s="35"/>
      <c r="J97" s="31"/>
      <c r="K97" s="30"/>
      <c r="L97" s="31"/>
      <c r="M97" s="31"/>
      <c r="N97" s="31"/>
      <c r="O97" s="31"/>
      <c r="P97" s="31"/>
      <c r="Q97" s="31"/>
      <c r="R97" s="31"/>
      <c r="S97" s="31"/>
      <c r="T97" s="31"/>
      <c r="U97" s="31"/>
      <c r="V97" s="31"/>
      <c r="W97" s="31"/>
      <c r="X97" s="31"/>
      <c r="Y97" s="31"/>
      <c r="Z97" s="31"/>
      <c r="AA97" s="31"/>
      <c r="AB97" s="31"/>
      <c r="AC97" s="31"/>
      <c r="AD97" s="31"/>
      <c r="AE97" s="31"/>
      <c r="AF97" s="31"/>
      <c r="AG97" s="31"/>
    </row>
    <row r="98" spans="1:33" ht="15">
      <c r="A98" s="31"/>
      <c r="B98" s="30"/>
      <c r="C98" s="31"/>
      <c r="D98" s="31"/>
      <c r="E98" s="30"/>
      <c r="F98" s="35"/>
      <c r="G98" s="35"/>
      <c r="H98" s="35"/>
      <c r="I98" s="35"/>
      <c r="J98" s="31"/>
      <c r="K98" s="30"/>
      <c r="L98" s="31"/>
      <c r="M98" s="31"/>
      <c r="N98" s="31"/>
      <c r="O98" s="31"/>
      <c r="P98" s="31"/>
      <c r="Q98" s="31"/>
      <c r="R98" s="31"/>
      <c r="S98" s="31"/>
      <c r="T98" s="31"/>
      <c r="U98" s="31"/>
      <c r="V98" s="31"/>
      <c r="W98" s="31"/>
      <c r="X98" s="31"/>
      <c r="Y98" s="31"/>
      <c r="Z98" s="31"/>
      <c r="AA98" s="31"/>
      <c r="AB98" s="31"/>
      <c r="AC98" s="31"/>
      <c r="AD98" s="31"/>
      <c r="AE98" s="31"/>
      <c r="AF98" s="31"/>
      <c r="AG98" s="31"/>
    </row>
    <row r="99" spans="1:33" ht="15">
      <c r="A99" s="31"/>
      <c r="B99" s="30"/>
      <c r="C99" s="31"/>
      <c r="D99" s="31"/>
      <c r="E99" s="30"/>
      <c r="F99" s="35"/>
      <c r="G99" s="35"/>
      <c r="H99" s="35"/>
      <c r="I99" s="35"/>
      <c r="J99" s="31"/>
      <c r="K99" s="30"/>
      <c r="L99" s="31"/>
      <c r="M99" s="31"/>
      <c r="N99" s="31"/>
      <c r="O99" s="31"/>
      <c r="P99" s="31"/>
      <c r="Q99" s="31"/>
      <c r="R99" s="31"/>
      <c r="S99" s="31"/>
      <c r="T99" s="31"/>
      <c r="U99" s="31"/>
      <c r="V99" s="31"/>
      <c r="W99" s="31"/>
      <c r="X99" s="31"/>
      <c r="Y99" s="31"/>
      <c r="Z99" s="31"/>
      <c r="AA99" s="31"/>
      <c r="AB99" s="31"/>
      <c r="AC99" s="31"/>
      <c r="AD99" s="31"/>
      <c r="AE99" s="31"/>
      <c r="AF99" s="31"/>
      <c r="AG99" s="31"/>
    </row>
    <row r="100" spans="1:33" ht="15">
      <c r="A100" s="31"/>
      <c r="B100" s="30"/>
      <c r="C100" s="31"/>
      <c r="D100" s="31"/>
      <c r="E100" s="30"/>
      <c r="F100" s="35"/>
      <c r="G100" s="35"/>
      <c r="H100" s="35"/>
      <c r="I100" s="35"/>
      <c r="J100" s="31"/>
      <c r="K100" s="30"/>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1:33" ht="15">
      <c r="A101" s="31"/>
      <c r="B101" s="30"/>
      <c r="C101" s="31"/>
      <c r="D101" s="31"/>
      <c r="E101" s="30"/>
      <c r="F101" s="35"/>
      <c r="G101" s="35"/>
      <c r="H101" s="35"/>
      <c r="I101" s="35"/>
      <c r="J101" s="31"/>
      <c r="K101" s="30"/>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1:33" ht="15">
      <c r="A102" s="31"/>
      <c r="B102" s="30"/>
      <c r="C102" s="31"/>
      <c r="D102" s="31"/>
      <c r="E102" s="30"/>
      <c r="F102" s="35"/>
      <c r="G102" s="35"/>
      <c r="H102" s="35"/>
      <c r="I102" s="35"/>
      <c r="J102" s="31"/>
      <c r="K102" s="30"/>
      <c r="L102" s="31"/>
      <c r="M102" s="31"/>
      <c r="N102" s="31"/>
      <c r="O102" s="31"/>
      <c r="P102" s="31"/>
      <c r="Q102" s="31"/>
      <c r="R102" s="31"/>
      <c r="S102" s="31"/>
      <c r="T102" s="31"/>
      <c r="U102" s="31"/>
      <c r="V102" s="31"/>
      <c r="W102" s="31"/>
      <c r="X102" s="31"/>
      <c r="Y102" s="31"/>
      <c r="Z102" s="31"/>
      <c r="AA102" s="31"/>
      <c r="AB102" s="31"/>
      <c r="AC102" s="31"/>
      <c r="AD102" s="31"/>
      <c r="AE102" s="31"/>
      <c r="AF102" s="31"/>
      <c r="AG102" s="31"/>
    </row>
    <row r="103" spans="1:33" ht="15">
      <c r="A103" s="31"/>
      <c r="B103" s="30"/>
      <c r="C103" s="31"/>
      <c r="D103" s="31"/>
      <c r="E103" s="30"/>
      <c r="F103" s="35"/>
      <c r="G103" s="35"/>
      <c r="H103" s="35"/>
      <c r="I103" s="35"/>
      <c r="J103" s="31"/>
      <c r="K103" s="30"/>
      <c r="L103" s="31"/>
      <c r="M103" s="31"/>
      <c r="N103" s="31"/>
      <c r="O103" s="31"/>
      <c r="P103" s="31"/>
      <c r="Q103" s="31"/>
      <c r="R103" s="31"/>
      <c r="S103" s="31"/>
      <c r="T103" s="31"/>
      <c r="U103" s="31"/>
      <c r="V103" s="31"/>
      <c r="W103" s="31"/>
      <c r="X103" s="31"/>
      <c r="Y103" s="31"/>
      <c r="Z103" s="31"/>
      <c r="AA103" s="31"/>
      <c r="AB103" s="31"/>
      <c r="AC103" s="31"/>
      <c r="AD103" s="31"/>
      <c r="AE103" s="31"/>
      <c r="AF103" s="31"/>
      <c r="AG103" s="31"/>
    </row>
    <row r="104" spans="1:33" ht="15">
      <c r="A104" s="31"/>
      <c r="B104" s="30"/>
      <c r="C104" s="31"/>
      <c r="D104" s="31"/>
      <c r="E104" s="30"/>
      <c r="F104" s="35"/>
      <c r="G104" s="35"/>
      <c r="H104" s="35"/>
      <c r="I104" s="35"/>
      <c r="J104" s="31"/>
      <c r="K104" s="30"/>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1:33" ht="15">
      <c r="A105" s="31"/>
      <c r="B105" s="30"/>
      <c r="C105" s="31"/>
      <c r="D105" s="31"/>
      <c r="E105" s="30"/>
      <c r="F105" s="35"/>
      <c r="G105" s="35"/>
      <c r="H105" s="35"/>
      <c r="I105" s="35"/>
      <c r="J105" s="31"/>
      <c r="K105" s="30"/>
      <c r="L105" s="31"/>
      <c r="M105" s="31"/>
      <c r="N105" s="31"/>
      <c r="O105" s="31"/>
      <c r="P105" s="31"/>
      <c r="Q105" s="31"/>
      <c r="R105" s="31"/>
      <c r="S105" s="31"/>
      <c r="T105" s="31"/>
      <c r="U105" s="31"/>
      <c r="V105" s="31"/>
      <c r="W105" s="31"/>
      <c r="X105" s="31"/>
      <c r="Y105" s="31"/>
      <c r="Z105" s="31"/>
      <c r="AA105" s="31"/>
      <c r="AB105" s="31"/>
      <c r="AC105" s="31"/>
      <c r="AD105" s="31"/>
      <c r="AE105" s="31"/>
      <c r="AF105" s="31"/>
      <c r="AG105" s="31"/>
    </row>
    <row r="106" spans="1:33" ht="15">
      <c r="A106" s="31"/>
      <c r="B106" s="30"/>
      <c r="C106" s="31"/>
      <c r="D106" s="31"/>
      <c r="E106" s="30"/>
      <c r="F106" s="35"/>
      <c r="G106" s="35"/>
      <c r="H106" s="35"/>
      <c r="I106" s="35"/>
      <c r="J106" s="31"/>
      <c r="K106" s="30"/>
      <c r="L106" s="31"/>
      <c r="M106" s="31"/>
      <c r="N106" s="31"/>
      <c r="O106" s="31"/>
      <c r="P106" s="31"/>
      <c r="Q106" s="31"/>
      <c r="R106" s="31"/>
      <c r="S106" s="31"/>
      <c r="T106" s="31"/>
      <c r="U106" s="31"/>
      <c r="V106" s="31"/>
      <c r="W106" s="31"/>
      <c r="X106" s="31"/>
      <c r="Y106" s="31"/>
      <c r="Z106" s="31"/>
      <c r="AA106" s="31"/>
      <c r="AB106" s="31"/>
      <c r="AC106" s="31"/>
      <c r="AD106" s="31"/>
      <c r="AE106" s="31"/>
      <c r="AF106" s="31"/>
      <c r="AG106" s="31"/>
    </row>
    <row r="107" spans="1:33" ht="15">
      <c r="A107" s="31"/>
      <c r="B107" s="30"/>
      <c r="C107" s="31"/>
      <c r="D107" s="31"/>
      <c r="E107" s="30"/>
      <c r="F107" s="35"/>
      <c r="G107" s="35"/>
      <c r="H107" s="35"/>
      <c r="I107" s="35"/>
      <c r="J107" s="31"/>
      <c r="K107" s="30"/>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1:33" ht="15">
      <c r="A108" s="31"/>
      <c r="B108" s="30"/>
      <c r="C108" s="31"/>
      <c r="D108" s="31"/>
      <c r="E108" s="30"/>
      <c r="F108" s="35"/>
      <c r="G108" s="35"/>
      <c r="H108" s="35"/>
      <c r="I108" s="35"/>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1:33" ht="15">
      <c r="A109" s="31"/>
      <c r="B109" s="30"/>
      <c r="C109" s="31"/>
      <c r="D109" s="31"/>
      <c r="E109" s="30"/>
      <c r="F109" s="35"/>
      <c r="G109" s="35"/>
      <c r="H109" s="35"/>
      <c r="I109" s="35"/>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row>
    <row r="110" spans="1:33" ht="15">
      <c r="A110" s="31"/>
      <c r="B110" s="30"/>
      <c r="C110" s="31"/>
      <c r="D110" s="31"/>
      <c r="E110" s="30"/>
      <c r="F110" s="35"/>
      <c r="G110" s="35"/>
      <c r="H110" s="35"/>
      <c r="I110" s="35"/>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ht="15">
      <c r="A111" s="31"/>
      <c r="B111" s="30"/>
      <c r="C111" s="31"/>
      <c r="D111" s="31"/>
      <c r="E111" s="30"/>
      <c r="F111" s="35"/>
      <c r="G111" s="35"/>
      <c r="H111" s="35"/>
      <c r="I111" s="35"/>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row>
    <row r="112" spans="1:33" ht="15">
      <c r="A112" s="31"/>
      <c r="B112" s="30"/>
      <c r="C112" s="31"/>
      <c r="D112" s="31"/>
      <c r="E112" s="30"/>
      <c r="F112" s="35"/>
      <c r="G112" s="35"/>
      <c r="H112" s="35"/>
      <c r="I112" s="35"/>
      <c r="J112" s="31"/>
      <c r="K112" s="30"/>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1:33" ht="15">
      <c r="A113" s="31"/>
      <c r="B113" s="30"/>
      <c r="C113" s="31"/>
      <c r="D113" s="31"/>
      <c r="E113" s="30"/>
      <c r="F113" s="35"/>
      <c r="G113" s="35"/>
      <c r="H113" s="35"/>
      <c r="I113" s="35"/>
      <c r="J113" s="31"/>
      <c r="K113" s="30"/>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1:33" ht="15">
      <c r="A114" s="31"/>
      <c r="B114" s="30"/>
      <c r="C114" s="31"/>
      <c r="D114" s="31"/>
      <c r="E114" s="30"/>
      <c r="F114" s="35"/>
      <c r="G114" s="35"/>
      <c r="H114" s="35"/>
      <c r="I114" s="35"/>
      <c r="J114" s="31"/>
      <c r="K114" s="30"/>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1:33" ht="15">
      <c r="A115" s="31"/>
      <c r="B115" s="30"/>
      <c r="C115" s="31"/>
      <c r="D115" s="31"/>
      <c r="E115" s="30"/>
      <c r="F115" s="35"/>
      <c r="G115" s="35"/>
      <c r="H115" s="35"/>
      <c r="I115" s="35"/>
      <c r="J115" s="31"/>
      <c r="K115" s="30"/>
      <c r="L115" s="31"/>
      <c r="M115" s="31"/>
      <c r="N115" s="31"/>
      <c r="O115" s="31"/>
      <c r="P115" s="31"/>
      <c r="Q115" s="31"/>
      <c r="R115" s="31"/>
      <c r="S115" s="31"/>
      <c r="T115" s="31"/>
      <c r="U115" s="31"/>
      <c r="V115" s="31"/>
      <c r="W115" s="31"/>
      <c r="X115" s="31"/>
      <c r="Y115" s="31"/>
      <c r="Z115" s="31"/>
      <c r="AA115" s="31"/>
      <c r="AB115" s="31"/>
      <c r="AC115" s="31"/>
      <c r="AD115" s="31"/>
      <c r="AE115" s="31"/>
      <c r="AF115" s="31"/>
      <c r="AG115" s="31"/>
    </row>
    <row r="116" spans="1:33" ht="15">
      <c r="A116" s="31"/>
      <c r="B116" s="30"/>
      <c r="C116" s="31"/>
      <c r="D116" s="31"/>
      <c r="E116" s="30"/>
      <c r="F116" s="35"/>
      <c r="G116" s="35"/>
      <c r="H116" s="35"/>
      <c r="I116" s="35"/>
      <c r="J116" s="31"/>
      <c r="K116" s="30"/>
      <c r="L116" s="31"/>
      <c r="M116" s="31"/>
      <c r="N116" s="31"/>
      <c r="O116" s="31"/>
      <c r="P116" s="31"/>
      <c r="Q116" s="31"/>
      <c r="R116" s="31"/>
      <c r="S116" s="31"/>
      <c r="T116" s="31"/>
      <c r="U116" s="31"/>
      <c r="V116" s="31"/>
      <c r="W116" s="31"/>
      <c r="X116" s="31"/>
      <c r="Y116" s="31"/>
      <c r="Z116" s="31"/>
      <c r="AA116" s="31"/>
      <c r="AB116" s="31"/>
      <c r="AC116" s="31"/>
      <c r="AD116" s="31"/>
      <c r="AE116" s="31"/>
      <c r="AF116" s="31"/>
      <c r="AG116" s="31"/>
    </row>
    <row r="117" spans="1:33" ht="15">
      <c r="A117" s="31"/>
      <c r="B117" s="30"/>
      <c r="C117" s="31"/>
      <c r="D117" s="31"/>
      <c r="E117" s="30"/>
      <c r="F117" s="35"/>
      <c r="G117" s="35"/>
      <c r="H117" s="35"/>
      <c r="I117" s="35"/>
      <c r="J117" s="31"/>
      <c r="K117" s="30"/>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1:33" ht="15">
      <c r="A118" s="31"/>
      <c r="B118" s="30"/>
      <c r="C118" s="31"/>
      <c r="D118" s="31"/>
      <c r="E118" s="30"/>
      <c r="F118" s="35"/>
      <c r="G118" s="35"/>
      <c r="H118" s="35"/>
      <c r="I118" s="35"/>
      <c r="J118" s="31"/>
      <c r="K118" s="30"/>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1:33" ht="15">
      <c r="A119" s="31"/>
      <c r="B119" s="30"/>
      <c r="C119" s="31"/>
      <c r="D119" s="31"/>
      <c r="E119" s="30"/>
      <c r="F119" s="35"/>
      <c r="G119" s="35"/>
      <c r="H119" s="35"/>
      <c r="I119" s="35"/>
      <c r="J119" s="31"/>
      <c r="K119" s="30"/>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ht="15">
      <c r="A120" s="31"/>
      <c r="B120" s="30"/>
      <c r="C120" s="31"/>
      <c r="D120" s="31"/>
      <c r="E120" s="30"/>
      <c r="F120" s="35"/>
      <c r="G120" s="35"/>
      <c r="H120" s="35"/>
      <c r="I120" s="35"/>
      <c r="J120" s="31"/>
      <c r="K120" s="30"/>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spans="1:33" ht="15">
      <c r="A121" s="31"/>
      <c r="B121" s="30"/>
      <c r="C121" s="31"/>
      <c r="D121" s="31"/>
      <c r="E121" s="30"/>
      <c r="F121" s="35"/>
      <c r="G121" s="35"/>
      <c r="H121" s="35"/>
      <c r="I121" s="35"/>
      <c r="J121" s="31"/>
      <c r="K121" s="30"/>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1:33" ht="15">
      <c r="A122" s="31"/>
      <c r="B122" s="30"/>
      <c r="C122" s="31"/>
      <c r="D122" s="31"/>
      <c r="E122" s="30"/>
      <c r="F122" s="35"/>
      <c r="G122" s="35"/>
      <c r="H122" s="35"/>
      <c r="I122" s="35"/>
      <c r="J122" s="31"/>
      <c r="K122" s="30"/>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ht="15">
      <c r="A123" s="31"/>
      <c r="B123" s="30"/>
      <c r="C123" s="31"/>
      <c r="D123" s="31"/>
      <c r="E123" s="30"/>
      <c r="F123" s="35"/>
      <c r="G123" s="35"/>
      <c r="H123" s="35"/>
      <c r="I123" s="35"/>
      <c r="J123" s="31"/>
      <c r="K123" s="30"/>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1:33" ht="15">
      <c r="A124" s="31"/>
      <c r="B124" s="30"/>
      <c r="C124" s="31"/>
      <c r="D124" s="31"/>
      <c r="E124" s="30"/>
      <c r="F124" s="35"/>
      <c r="G124" s="35"/>
      <c r="H124" s="35"/>
      <c r="I124" s="35"/>
      <c r="J124" s="31"/>
      <c r="K124" s="30"/>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1:33" ht="15">
      <c r="A125" s="31"/>
      <c r="B125" s="30"/>
      <c r="C125" s="31"/>
      <c r="D125" s="31"/>
      <c r="E125" s="30"/>
      <c r="F125" s="35"/>
      <c r="G125" s="35"/>
      <c r="H125" s="35"/>
      <c r="I125" s="35"/>
      <c r="J125" s="31"/>
      <c r="K125" s="30"/>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1:33" ht="15">
      <c r="A126" s="31"/>
      <c r="B126" s="30"/>
      <c r="C126" s="31"/>
      <c r="D126" s="31"/>
      <c r="E126" s="30"/>
      <c r="F126" s="35"/>
      <c r="G126" s="35"/>
      <c r="H126" s="35"/>
      <c r="I126" s="35"/>
      <c r="J126" s="31"/>
      <c r="K126" s="30"/>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ht="15">
      <c r="A127" s="31"/>
      <c r="B127" s="30"/>
      <c r="C127" s="31"/>
      <c r="D127" s="31"/>
      <c r="E127" s="30"/>
      <c r="F127" s="35"/>
      <c r="G127" s="35"/>
      <c r="H127" s="35"/>
      <c r="I127" s="35"/>
      <c r="J127" s="31"/>
      <c r="K127" s="30"/>
      <c r="L127" s="31"/>
      <c r="M127" s="31"/>
      <c r="N127" s="31"/>
      <c r="O127" s="31"/>
      <c r="P127" s="31"/>
      <c r="Q127" s="31"/>
      <c r="R127" s="31"/>
      <c r="S127" s="31"/>
      <c r="T127" s="31"/>
      <c r="U127" s="31"/>
      <c r="V127" s="31"/>
      <c r="W127" s="31"/>
      <c r="X127" s="31"/>
      <c r="Y127" s="31"/>
      <c r="Z127" s="31"/>
      <c r="AA127" s="31"/>
      <c r="AB127" s="31"/>
      <c r="AC127" s="31"/>
      <c r="AD127" s="31"/>
      <c r="AE127" s="31"/>
      <c r="AF127" s="31"/>
      <c r="AG127" s="31"/>
    </row>
    <row r="128" spans="1:33" ht="15">
      <c r="A128" s="31"/>
      <c r="B128" s="30"/>
      <c r="C128" s="31"/>
      <c r="D128" s="31"/>
      <c r="E128" s="30"/>
      <c r="F128" s="35"/>
      <c r="G128" s="35"/>
      <c r="H128" s="35"/>
      <c r="I128" s="35"/>
      <c r="J128" s="31"/>
      <c r="K128" s="30"/>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ht="15">
      <c r="A129" s="31"/>
      <c r="B129" s="30"/>
      <c r="C129" s="31"/>
      <c r="D129" s="31"/>
      <c r="E129" s="30"/>
      <c r="F129" s="35"/>
      <c r="G129" s="35"/>
      <c r="H129" s="35"/>
      <c r="I129" s="35"/>
      <c r="J129" s="31"/>
      <c r="K129" s="30"/>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ht="15">
      <c r="A130" s="31"/>
      <c r="B130" s="30"/>
      <c r="C130" s="31"/>
      <c r="D130" s="31"/>
      <c r="E130" s="30"/>
      <c r="F130" s="35"/>
      <c r="G130" s="35"/>
      <c r="H130" s="35"/>
      <c r="I130" s="35"/>
      <c r="J130" s="31"/>
      <c r="K130" s="30"/>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ht="15">
      <c r="A131" s="31"/>
      <c r="B131" s="30"/>
      <c r="C131" s="31"/>
      <c r="D131" s="31"/>
      <c r="E131" s="30"/>
      <c r="F131" s="35"/>
      <c r="G131" s="35"/>
      <c r="H131" s="35"/>
      <c r="I131" s="35"/>
      <c r="J131" s="31"/>
      <c r="K131" s="30"/>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ht="15">
      <c r="A132" s="31"/>
      <c r="B132" s="30"/>
      <c r="C132" s="31"/>
      <c r="D132" s="31"/>
      <c r="E132" s="30"/>
      <c r="F132" s="35"/>
      <c r="G132" s="35"/>
      <c r="H132" s="35"/>
      <c r="I132" s="35"/>
      <c r="J132" s="31"/>
      <c r="K132" s="30"/>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ht="15">
      <c r="A133" s="31"/>
      <c r="B133" s="30"/>
      <c r="C133" s="31"/>
      <c r="D133" s="31"/>
      <c r="E133" s="30"/>
      <c r="F133" s="35"/>
      <c r="G133" s="35"/>
      <c r="H133" s="35"/>
      <c r="I133" s="35"/>
      <c r="J133" s="31"/>
      <c r="K133" s="30"/>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ht="15">
      <c r="A134" s="31"/>
      <c r="B134" s="30"/>
      <c r="C134" s="31"/>
      <c r="D134" s="31"/>
      <c r="E134" s="30"/>
      <c r="F134" s="35"/>
      <c r="G134" s="35"/>
      <c r="H134" s="35"/>
      <c r="I134" s="35"/>
      <c r="J134" s="31"/>
      <c r="K134" s="30"/>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ht="15">
      <c r="A135" s="31"/>
      <c r="B135" s="30"/>
      <c r="C135" s="31"/>
      <c r="D135" s="31"/>
      <c r="E135" s="30"/>
      <c r="F135" s="35"/>
      <c r="G135" s="35"/>
      <c r="H135" s="35"/>
      <c r="I135" s="35"/>
      <c r="J135" s="31"/>
      <c r="K135" s="30"/>
      <c r="L135" s="31"/>
      <c r="M135" s="31"/>
      <c r="N135" s="31"/>
      <c r="O135" s="31"/>
      <c r="P135" s="31"/>
      <c r="Q135" s="31"/>
      <c r="R135" s="31"/>
      <c r="S135" s="31"/>
      <c r="T135" s="31"/>
      <c r="U135" s="31"/>
      <c r="V135" s="31"/>
      <c r="W135" s="31"/>
      <c r="X135" s="31"/>
      <c r="Y135" s="31"/>
      <c r="Z135" s="31"/>
      <c r="AA135" s="31"/>
      <c r="AB135" s="31"/>
      <c r="AC135" s="31"/>
      <c r="AD135" s="31"/>
      <c r="AE135" s="31"/>
      <c r="AF135" s="31"/>
      <c r="AG135" s="31"/>
    </row>
    <row r="136" spans="1:33" ht="15">
      <c r="A136" s="31"/>
      <c r="B136" s="30"/>
      <c r="C136" s="31"/>
      <c r="D136" s="31"/>
      <c r="E136" s="30"/>
      <c r="F136" s="35"/>
      <c r="G136" s="35"/>
      <c r="H136" s="35"/>
      <c r="I136" s="35"/>
      <c r="J136" s="31"/>
      <c r="K136" s="30"/>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ht="15">
      <c r="A137" s="31"/>
      <c r="B137" s="30"/>
      <c r="C137" s="31"/>
      <c r="D137" s="31"/>
      <c r="E137" s="30"/>
      <c r="F137" s="35"/>
      <c r="G137" s="35"/>
      <c r="H137" s="35"/>
      <c r="I137" s="35"/>
      <c r="J137" s="31"/>
      <c r="K137" s="30"/>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ht="15">
      <c r="A138" s="31"/>
      <c r="B138" s="30"/>
      <c r="C138" s="31"/>
      <c r="D138" s="31"/>
      <c r="E138" s="30"/>
      <c r="F138" s="35"/>
      <c r="G138" s="35"/>
      <c r="H138" s="35"/>
      <c r="I138" s="35"/>
      <c r="J138" s="31"/>
      <c r="K138" s="30"/>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ht="15">
      <c r="A139" s="31"/>
      <c r="B139" s="30"/>
      <c r="C139" s="31"/>
      <c r="D139" s="31"/>
      <c r="E139" s="30"/>
      <c r="F139" s="35"/>
      <c r="G139" s="35"/>
      <c r="H139" s="35"/>
      <c r="I139" s="35"/>
      <c r="J139" s="31"/>
      <c r="K139" s="30"/>
      <c r="L139" s="31"/>
      <c r="M139" s="31"/>
      <c r="N139" s="31"/>
      <c r="O139" s="31"/>
      <c r="P139" s="31"/>
      <c r="Q139" s="31"/>
      <c r="R139" s="31"/>
      <c r="S139" s="31"/>
      <c r="T139" s="31"/>
      <c r="U139" s="31"/>
      <c r="V139" s="31"/>
      <c r="W139" s="31"/>
      <c r="X139" s="31"/>
      <c r="Y139" s="31"/>
      <c r="Z139" s="31"/>
      <c r="AA139" s="31"/>
      <c r="AB139" s="31"/>
      <c r="AC139" s="31"/>
      <c r="AD139" s="31"/>
      <c r="AE139" s="31"/>
      <c r="AF139" s="31"/>
      <c r="AG139" s="31"/>
    </row>
    <row r="140" spans="1:33" ht="15">
      <c r="A140" s="31"/>
      <c r="B140" s="30"/>
      <c r="C140" s="31"/>
      <c r="D140" s="31"/>
      <c r="E140" s="30"/>
      <c r="F140" s="35"/>
      <c r="G140" s="35"/>
      <c r="H140" s="35"/>
      <c r="I140" s="35"/>
      <c r="J140" s="31"/>
      <c r="K140" s="30"/>
      <c r="L140" s="31"/>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ht="15">
      <c r="A141" s="31"/>
      <c r="B141" s="30"/>
      <c r="C141" s="31"/>
      <c r="D141" s="31"/>
      <c r="E141" s="30"/>
      <c r="F141" s="35"/>
      <c r="G141" s="35"/>
      <c r="H141" s="35"/>
      <c r="I141" s="35"/>
      <c r="J141" s="31"/>
      <c r="K141" s="30"/>
      <c r="L141" s="31"/>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ht="15">
      <c r="A142" s="31"/>
      <c r="B142" s="30"/>
      <c r="C142" s="31"/>
      <c r="D142" s="31"/>
      <c r="E142" s="30"/>
      <c r="F142" s="35"/>
      <c r="G142" s="35"/>
      <c r="H142" s="35"/>
      <c r="I142" s="35"/>
      <c r="J142" s="31"/>
      <c r="K142" s="30"/>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ht="15">
      <c r="A143" s="31"/>
      <c r="B143" s="30"/>
      <c r="C143" s="31"/>
      <c r="D143" s="31"/>
      <c r="E143" s="30"/>
      <c r="F143" s="35"/>
      <c r="G143" s="35"/>
      <c r="H143" s="35"/>
      <c r="I143" s="35"/>
      <c r="J143" s="31"/>
      <c r="K143" s="30"/>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ht="15">
      <c r="A144" s="31"/>
      <c r="B144" s="30"/>
      <c r="C144" s="31"/>
      <c r="D144" s="31"/>
      <c r="E144" s="30"/>
      <c r="F144" s="35"/>
      <c r="G144" s="35"/>
      <c r="H144" s="35"/>
      <c r="I144" s="35"/>
      <c r="J144" s="31"/>
      <c r="K144" s="30"/>
      <c r="L144" s="31"/>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ht="15">
      <c r="A145" s="31"/>
      <c r="B145" s="30"/>
      <c r="C145" s="31"/>
      <c r="D145" s="31"/>
      <c r="E145" s="30"/>
      <c r="F145" s="35"/>
      <c r="G145" s="35"/>
      <c r="H145" s="35"/>
      <c r="I145" s="35"/>
      <c r="J145" s="31"/>
      <c r="K145" s="30"/>
      <c r="L145" s="31"/>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ht="15">
      <c r="A146" s="31"/>
      <c r="B146" s="30"/>
      <c r="C146" s="31"/>
      <c r="D146" s="31"/>
      <c r="E146" s="30"/>
      <c r="F146" s="35"/>
      <c r="G146" s="35"/>
      <c r="H146" s="35"/>
      <c r="I146" s="35"/>
      <c r="J146" s="31"/>
      <c r="K146" s="30"/>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ht="15">
      <c r="A147" s="31"/>
      <c r="B147" s="30"/>
      <c r="C147" s="31"/>
      <c r="D147" s="31"/>
      <c r="E147" s="30"/>
      <c r="F147" s="35"/>
      <c r="G147" s="35"/>
      <c r="H147" s="35"/>
      <c r="I147" s="35"/>
      <c r="J147" s="31"/>
      <c r="K147" s="30"/>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ht="15">
      <c r="A148" s="31"/>
      <c r="B148" s="30"/>
      <c r="C148" s="31"/>
      <c r="D148" s="31"/>
      <c r="E148" s="30"/>
      <c r="F148" s="35"/>
      <c r="G148" s="35"/>
      <c r="H148" s="35"/>
      <c r="I148" s="35"/>
      <c r="J148" s="31"/>
      <c r="K148" s="30"/>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ht="15">
      <c r="A149" s="31"/>
      <c r="B149" s="30"/>
      <c r="C149" s="31"/>
      <c r="D149" s="31"/>
      <c r="E149" s="30"/>
      <c r="F149" s="35"/>
      <c r="G149" s="35"/>
      <c r="H149" s="35"/>
      <c r="I149" s="35"/>
      <c r="J149" s="31"/>
      <c r="K149" s="30"/>
      <c r="L149" s="31"/>
      <c r="M149" s="31"/>
      <c r="N149" s="31"/>
      <c r="O149" s="31"/>
      <c r="P149" s="31"/>
      <c r="Q149" s="31"/>
      <c r="R149" s="31"/>
      <c r="S149" s="31"/>
      <c r="T149" s="31"/>
      <c r="U149" s="31"/>
      <c r="V149" s="31"/>
      <c r="W149" s="31"/>
      <c r="X149" s="31"/>
      <c r="Y149" s="31"/>
      <c r="Z149" s="31"/>
      <c r="AA149" s="31"/>
      <c r="AB149" s="31"/>
      <c r="AC149" s="31"/>
      <c r="AD149" s="31"/>
      <c r="AE149" s="31"/>
      <c r="AF149" s="31"/>
      <c r="AG149" s="31"/>
    </row>
    <row r="150" spans="1:33" ht="15">
      <c r="A150" s="31"/>
      <c r="B150" s="30"/>
      <c r="C150" s="31"/>
      <c r="D150" s="31"/>
      <c r="E150" s="30"/>
      <c r="F150" s="35"/>
      <c r="G150" s="35"/>
      <c r="H150" s="35"/>
      <c r="I150" s="35"/>
      <c r="J150" s="31"/>
      <c r="K150" s="30"/>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3" ht="15">
      <c r="A151" s="31"/>
      <c r="B151" s="30"/>
      <c r="C151" s="31"/>
      <c r="D151" s="31"/>
      <c r="E151" s="30"/>
      <c r="F151" s="35"/>
      <c r="G151" s="35"/>
      <c r="H151" s="35"/>
      <c r="I151" s="35"/>
      <c r="J151" s="31"/>
      <c r="K151" s="30"/>
      <c r="L151" s="31"/>
      <c r="M151" s="31"/>
      <c r="N151" s="31"/>
      <c r="O151" s="31"/>
      <c r="P151" s="31"/>
      <c r="Q151" s="31"/>
      <c r="R151" s="31"/>
      <c r="S151" s="31"/>
      <c r="T151" s="31"/>
      <c r="U151" s="31"/>
      <c r="V151" s="31"/>
      <c r="W151" s="31"/>
      <c r="X151" s="31"/>
      <c r="Y151" s="31"/>
      <c r="Z151" s="31"/>
      <c r="AA151" s="31"/>
      <c r="AB151" s="31"/>
      <c r="AC151" s="31"/>
      <c r="AD151" s="31"/>
      <c r="AE151" s="31"/>
      <c r="AF151" s="31"/>
      <c r="AG151" s="31"/>
    </row>
    <row r="152" spans="1:33" ht="15">
      <c r="A152" s="31"/>
      <c r="B152" s="30"/>
      <c r="C152" s="31"/>
      <c r="D152" s="31"/>
      <c r="E152" s="30"/>
      <c r="F152" s="35"/>
      <c r="G152" s="35"/>
      <c r="H152" s="35"/>
      <c r="I152" s="35"/>
      <c r="J152" s="31"/>
      <c r="K152" s="30"/>
      <c r="L152" s="31"/>
      <c r="M152" s="31"/>
      <c r="N152" s="31"/>
      <c r="O152" s="31"/>
      <c r="P152" s="31"/>
      <c r="Q152" s="31"/>
      <c r="R152" s="31"/>
      <c r="S152" s="31"/>
      <c r="T152" s="31"/>
      <c r="U152" s="31"/>
      <c r="V152" s="31"/>
      <c r="W152" s="31"/>
      <c r="X152" s="31"/>
      <c r="Y152" s="31"/>
      <c r="Z152" s="31"/>
      <c r="AA152" s="31"/>
      <c r="AB152" s="31"/>
      <c r="AC152" s="31"/>
      <c r="AD152" s="31"/>
      <c r="AE152" s="31"/>
      <c r="AF152" s="31"/>
      <c r="AG152" s="31"/>
    </row>
    <row r="153" spans="1:33" ht="15">
      <c r="A153" s="31"/>
      <c r="B153" s="30"/>
      <c r="C153" s="31"/>
      <c r="D153" s="31"/>
      <c r="E153" s="30"/>
      <c r="F153" s="35"/>
      <c r="G153" s="35"/>
      <c r="H153" s="35"/>
      <c r="I153" s="35"/>
      <c r="J153" s="31"/>
      <c r="K153" s="30"/>
      <c r="L153" s="31"/>
      <c r="M153" s="31"/>
      <c r="N153" s="31"/>
      <c r="O153" s="31"/>
      <c r="P153" s="31"/>
      <c r="Q153" s="31"/>
      <c r="R153" s="31"/>
      <c r="S153" s="31"/>
      <c r="T153" s="31"/>
      <c r="U153" s="31"/>
      <c r="V153" s="31"/>
      <c r="W153" s="31"/>
      <c r="X153" s="31"/>
      <c r="Y153" s="31"/>
      <c r="Z153" s="31"/>
      <c r="AA153" s="31"/>
      <c r="AB153" s="31"/>
      <c r="AC153" s="31"/>
      <c r="AD153" s="31"/>
      <c r="AE153" s="31"/>
      <c r="AF153" s="31"/>
      <c r="AG153" s="31"/>
    </row>
    <row r="154" spans="1:33" ht="15">
      <c r="A154" s="31"/>
      <c r="B154" s="30"/>
      <c r="C154" s="31"/>
      <c r="D154" s="31"/>
      <c r="E154" s="30"/>
      <c r="F154" s="35"/>
      <c r="G154" s="35"/>
      <c r="H154" s="35"/>
      <c r="I154" s="35"/>
      <c r="J154" s="31"/>
      <c r="K154" s="30"/>
      <c r="L154" s="31"/>
      <c r="M154" s="31"/>
      <c r="N154" s="31"/>
      <c r="O154" s="31"/>
      <c r="P154" s="31"/>
      <c r="Q154" s="31"/>
      <c r="R154" s="31"/>
      <c r="S154" s="31"/>
      <c r="T154" s="31"/>
      <c r="U154" s="31"/>
      <c r="V154" s="31"/>
      <c r="W154" s="31"/>
      <c r="X154" s="31"/>
      <c r="Y154" s="31"/>
      <c r="Z154" s="31"/>
      <c r="AA154" s="31"/>
      <c r="AB154" s="31"/>
      <c r="AC154" s="31"/>
      <c r="AD154" s="31"/>
      <c r="AE154" s="31"/>
      <c r="AF154" s="31"/>
      <c r="AG154" s="31"/>
    </row>
    <row r="155" spans="1:33" ht="15">
      <c r="A155" s="31"/>
      <c r="B155" s="30"/>
      <c r="C155" s="31"/>
      <c r="D155" s="31"/>
      <c r="E155" s="30"/>
      <c r="F155" s="35"/>
      <c r="G155" s="35"/>
      <c r="H155" s="35"/>
      <c r="I155" s="35"/>
      <c r="J155" s="31"/>
      <c r="K155" s="30"/>
      <c r="L155" s="31"/>
      <c r="M155" s="31"/>
      <c r="N155" s="31"/>
      <c r="O155" s="31"/>
      <c r="P155" s="31"/>
      <c r="Q155" s="31"/>
      <c r="R155" s="31"/>
      <c r="S155" s="31"/>
      <c r="T155" s="31"/>
      <c r="U155" s="31"/>
      <c r="V155" s="31"/>
      <c r="W155" s="31"/>
      <c r="X155" s="31"/>
      <c r="Y155" s="31"/>
      <c r="Z155" s="31"/>
      <c r="AA155" s="31"/>
      <c r="AB155" s="31"/>
      <c r="AC155" s="31"/>
      <c r="AD155" s="31"/>
      <c r="AE155" s="31"/>
      <c r="AF155" s="31"/>
      <c r="AG155" s="31"/>
    </row>
    <row r="156" spans="1:33" ht="15">
      <c r="A156" s="31"/>
      <c r="B156" s="30"/>
      <c r="C156" s="31"/>
      <c r="D156" s="31"/>
      <c r="E156" s="30"/>
      <c r="F156" s="35"/>
      <c r="G156" s="35"/>
      <c r="H156" s="35"/>
      <c r="I156" s="35"/>
      <c r="J156" s="31"/>
      <c r="K156" s="30"/>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ht="15">
      <c r="A157" s="31"/>
      <c r="B157" s="30"/>
      <c r="C157" s="31"/>
      <c r="D157" s="31"/>
      <c r="E157" s="30"/>
      <c r="F157" s="35"/>
      <c r="G157" s="35"/>
      <c r="H157" s="35"/>
      <c r="I157" s="35"/>
      <c r="J157" s="31"/>
      <c r="K157" s="30"/>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ht="15">
      <c r="A158" s="31"/>
      <c r="B158" s="30"/>
      <c r="C158" s="31"/>
      <c r="D158" s="31"/>
      <c r="E158" s="30"/>
      <c r="F158" s="35"/>
      <c r="G158" s="35"/>
      <c r="H158" s="35"/>
      <c r="I158" s="35"/>
      <c r="J158" s="31"/>
      <c r="K158" s="30"/>
      <c r="L158" s="31"/>
      <c r="M158" s="31"/>
      <c r="N158" s="31"/>
      <c r="O158" s="31"/>
      <c r="P158" s="31"/>
      <c r="Q158" s="31"/>
      <c r="R158" s="31"/>
      <c r="S158" s="31"/>
      <c r="T158" s="31"/>
      <c r="U158" s="31"/>
      <c r="V158" s="31"/>
      <c r="W158" s="31"/>
      <c r="X158" s="31"/>
      <c r="Y158" s="31"/>
      <c r="Z158" s="31"/>
      <c r="AA158" s="31"/>
      <c r="AB158" s="31"/>
      <c r="AC158" s="31"/>
      <c r="AD158" s="31"/>
      <c r="AE158" s="31"/>
      <c r="AF158" s="31"/>
      <c r="AG158" s="31"/>
    </row>
    <row r="159" spans="1:33" ht="15">
      <c r="A159" s="31"/>
      <c r="B159" s="30"/>
      <c r="C159" s="31"/>
      <c r="D159" s="31"/>
      <c r="E159" s="30"/>
      <c r="F159" s="35"/>
      <c r="G159" s="35"/>
      <c r="H159" s="35"/>
      <c r="I159" s="35"/>
      <c r="J159" s="31"/>
      <c r="K159" s="30"/>
      <c r="L159" s="31"/>
      <c r="M159" s="31"/>
      <c r="N159" s="31"/>
      <c r="O159" s="31"/>
      <c r="P159" s="31"/>
      <c r="Q159" s="31"/>
      <c r="R159" s="31"/>
      <c r="S159" s="31"/>
      <c r="T159" s="31"/>
      <c r="U159" s="31"/>
      <c r="V159" s="31"/>
      <c r="W159" s="31"/>
      <c r="X159" s="31"/>
      <c r="Y159" s="31"/>
      <c r="Z159" s="31"/>
      <c r="AA159" s="31"/>
      <c r="AB159" s="31"/>
      <c r="AC159" s="31"/>
      <c r="AD159" s="31"/>
      <c r="AE159" s="31"/>
      <c r="AF159" s="31"/>
      <c r="AG159" s="31"/>
    </row>
    <row r="160" spans="1:33" ht="15">
      <c r="A160" s="31"/>
      <c r="B160" s="30"/>
      <c r="C160" s="31"/>
      <c r="D160" s="31"/>
      <c r="E160" s="30"/>
      <c r="F160" s="35"/>
      <c r="G160" s="35"/>
      <c r="H160" s="35"/>
      <c r="I160" s="35"/>
      <c r="J160" s="31"/>
      <c r="K160" s="30"/>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ht="15">
      <c r="A161" s="31"/>
      <c r="B161" s="30"/>
      <c r="C161" s="31"/>
      <c r="D161" s="31"/>
      <c r="E161" s="30"/>
      <c r="F161" s="35"/>
      <c r="G161" s="35"/>
      <c r="H161" s="35"/>
      <c r="I161" s="35"/>
      <c r="J161" s="31"/>
      <c r="K161" s="30"/>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ht="15">
      <c r="A162" s="31"/>
      <c r="B162" s="30"/>
      <c r="C162" s="31"/>
      <c r="D162" s="31"/>
      <c r="E162" s="30"/>
      <c r="F162" s="35"/>
      <c r="G162" s="35"/>
      <c r="H162" s="35"/>
      <c r="I162" s="35"/>
      <c r="J162" s="31"/>
      <c r="K162" s="30"/>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ht="15">
      <c r="A163" s="31"/>
      <c r="B163" s="30"/>
      <c r="C163" s="31"/>
      <c r="D163" s="31"/>
      <c r="E163" s="30"/>
      <c r="F163" s="35"/>
      <c r="G163" s="35"/>
      <c r="H163" s="35"/>
      <c r="I163" s="35"/>
      <c r="J163" s="31"/>
      <c r="K163" s="30"/>
      <c r="L163" s="31"/>
      <c r="M163" s="31"/>
      <c r="N163" s="31"/>
      <c r="O163" s="31"/>
      <c r="P163" s="31"/>
      <c r="Q163" s="31"/>
      <c r="R163" s="31"/>
      <c r="S163" s="31"/>
      <c r="T163" s="31"/>
      <c r="U163" s="31"/>
      <c r="V163" s="31"/>
      <c r="W163" s="31"/>
      <c r="X163" s="31"/>
      <c r="Y163" s="31"/>
      <c r="Z163" s="31"/>
      <c r="AA163" s="31"/>
      <c r="AB163" s="31"/>
      <c r="AC163" s="31"/>
      <c r="AD163" s="31"/>
      <c r="AE163" s="31"/>
      <c r="AF163" s="31"/>
      <c r="AG163" s="31"/>
    </row>
    <row r="164" spans="1:33" ht="15">
      <c r="A164" s="31"/>
      <c r="B164" s="30"/>
      <c r="C164" s="31"/>
      <c r="D164" s="31"/>
      <c r="E164" s="30"/>
      <c r="F164" s="35"/>
      <c r="G164" s="35"/>
      <c r="H164" s="35"/>
      <c r="I164" s="35"/>
      <c r="J164" s="31"/>
      <c r="K164" s="30"/>
      <c r="L164" s="31"/>
      <c r="M164" s="31"/>
      <c r="N164" s="31"/>
      <c r="O164" s="31"/>
      <c r="P164" s="31"/>
      <c r="Q164" s="31"/>
      <c r="R164" s="31"/>
      <c r="S164" s="31"/>
      <c r="T164" s="31"/>
      <c r="U164" s="31"/>
      <c r="V164" s="31"/>
      <c r="W164" s="31"/>
      <c r="X164" s="31"/>
      <c r="Y164" s="31"/>
      <c r="Z164" s="31"/>
      <c r="AA164" s="31"/>
      <c r="AB164" s="31"/>
      <c r="AC164" s="31"/>
      <c r="AD164" s="31"/>
      <c r="AE164" s="31"/>
      <c r="AF164" s="31"/>
      <c r="AG164" s="31"/>
    </row>
    <row r="165" spans="1:33" ht="15">
      <c r="A165" s="31"/>
      <c r="B165" s="30"/>
      <c r="C165" s="31"/>
      <c r="D165" s="31"/>
      <c r="E165" s="30"/>
      <c r="F165" s="35"/>
      <c r="G165" s="35"/>
      <c r="H165" s="35"/>
      <c r="I165" s="35"/>
      <c r="J165" s="31"/>
      <c r="K165" s="30"/>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ht="15">
      <c r="A166" s="31"/>
      <c r="B166" s="30"/>
      <c r="C166" s="31"/>
      <c r="D166" s="31"/>
      <c r="E166" s="30"/>
      <c r="F166" s="35"/>
      <c r="G166" s="35"/>
      <c r="H166" s="35"/>
      <c r="I166" s="35"/>
      <c r="J166" s="31"/>
      <c r="K166" s="30"/>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ht="15">
      <c r="A167" s="31"/>
      <c r="B167" s="30"/>
      <c r="C167" s="31"/>
      <c r="D167" s="31"/>
      <c r="E167" s="30"/>
      <c r="F167" s="35"/>
      <c r="G167" s="35"/>
      <c r="H167" s="35"/>
      <c r="I167" s="35"/>
      <c r="J167" s="31"/>
      <c r="K167" s="30"/>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ht="15">
      <c r="A168" s="31"/>
      <c r="B168" s="30"/>
      <c r="C168" s="31"/>
      <c r="D168" s="31"/>
      <c r="E168" s="30"/>
      <c r="F168" s="35"/>
      <c r="G168" s="35"/>
      <c r="H168" s="35"/>
      <c r="I168" s="35"/>
      <c r="J168" s="31"/>
      <c r="K168" s="30"/>
      <c r="L168" s="31"/>
      <c r="M168" s="31"/>
      <c r="N168" s="31"/>
      <c r="O168" s="31"/>
      <c r="P168" s="31"/>
      <c r="Q168" s="31"/>
      <c r="R168" s="31"/>
      <c r="S168" s="31"/>
      <c r="T168" s="31"/>
      <c r="U168" s="31"/>
      <c r="V168" s="31"/>
      <c r="W168" s="31"/>
      <c r="X168" s="31"/>
      <c r="Y168" s="31"/>
      <c r="Z168" s="31"/>
      <c r="AA168" s="31"/>
      <c r="AB168" s="31"/>
      <c r="AC168" s="31"/>
      <c r="AD168" s="31"/>
      <c r="AE168" s="31"/>
      <c r="AF168" s="31"/>
      <c r="AG168" s="31"/>
    </row>
    <row r="169" spans="1:33" ht="15">
      <c r="A169" s="31"/>
      <c r="B169" s="30"/>
      <c r="C169" s="31"/>
      <c r="D169" s="31"/>
      <c r="E169" s="30"/>
      <c r="F169" s="35"/>
      <c r="G169" s="35"/>
      <c r="H169" s="35"/>
      <c r="I169" s="35"/>
      <c r="J169" s="31"/>
      <c r="K169" s="30"/>
      <c r="L169" s="31"/>
      <c r="M169" s="31"/>
      <c r="N169" s="31"/>
      <c r="O169" s="31"/>
      <c r="P169" s="31"/>
      <c r="Q169" s="31"/>
      <c r="R169" s="31"/>
      <c r="S169" s="31"/>
      <c r="T169" s="31"/>
      <c r="U169" s="31"/>
      <c r="V169" s="31"/>
      <c r="W169" s="31"/>
      <c r="X169" s="31"/>
      <c r="Y169" s="31"/>
      <c r="Z169" s="31"/>
      <c r="AA169" s="31"/>
      <c r="AB169" s="31"/>
      <c r="AC169" s="31"/>
      <c r="AD169" s="31"/>
      <c r="AE169" s="31"/>
      <c r="AF169" s="31"/>
      <c r="AG169" s="31"/>
    </row>
    <row r="170" spans="1:33" ht="15">
      <c r="A170" s="31"/>
      <c r="B170" s="30"/>
      <c r="C170" s="31"/>
      <c r="D170" s="31"/>
      <c r="E170" s="30"/>
      <c r="F170" s="35"/>
      <c r="G170" s="35"/>
      <c r="H170" s="35"/>
      <c r="I170" s="35"/>
      <c r="J170" s="31"/>
      <c r="K170" s="30"/>
      <c r="L170" s="31"/>
      <c r="M170" s="31"/>
      <c r="N170" s="31"/>
      <c r="O170" s="31"/>
      <c r="P170" s="31"/>
      <c r="Q170" s="31"/>
      <c r="R170" s="31"/>
      <c r="S170" s="31"/>
      <c r="T170" s="31"/>
      <c r="U170" s="31"/>
      <c r="V170" s="31"/>
      <c r="W170" s="31"/>
      <c r="X170" s="31"/>
      <c r="Y170" s="31"/>
      <c r="Z170" s="31"/>
      <c r="AA170" s="31"/>
      <c r="AB170" s="31"/>
      <c r="AC170" s="31"/>
      <c r="AD170" s="31"/>
      <c r="AE170" s="31"/>
      <c r="AF170" s="31"/>
      <c r="AG170" s="31"/>
    </row>
    <row r="171" spans="1:33" ht="15">
      <c r="A171" s="31"/>
      <c r="B171" s="30"/>
      <c r="C171" s="31"/>
      <c r="D171" s="31"/>
      <c r="E171" s="30"/>
      <c r="F171" s="35"/>
      <c r="G171" s="35"/>
      <c r="H171" s="35"/>
      <c r="I171" s="35"/>
      <c r="J171" s="31"/>
      <c r="K171" s="30"/>
      <c r="L171" s="31"/>
      <c r="M171" s="31"/>
      <c r="N171" s="31"/>
      <c r="O171" s="31"/>
      <c r="P171" s="31"/>
      <c r="Q171" s="31"/>
      <c r="R171" s="31"/>
      <c r="S171" s="31"/>
      <c r="T171" s="31"/>
      <c r="U171" s="31"/>
      <c r="V171" s="31"/>
      <c r="W171" s="31"/>
      <c r="X171" s="31"/>
      <c r="Y171" s="31"/>
      <c r="Z171" s="31"/>
      <c r="AA171" s="31"/>
      <c r="AB171" s="31"/>
      <c r="AC171" s="31"/>
      <c r="AD171" s="31"/>
      <c r="AE171" s="31"/>
      <c r="AF171" s="31"/>
      <c r="AG171" s="31"/>
    </row>
    <row r="172" spans="1:33" ht="15">
      <c r="A172" s="31"/>
      <c r="B172" s="30"/>
      <c r="C172" s="31"/>
      <c r="D172" s="31"/>
      <c r="E172" s="30"/>
      <c r="F172" s="35"/>
      <c r="G172" s="35"/>
      <c r="H172" s="35"/>
      <c r="I172" s="35"/>
      <c r="J172" s="31"/>
      <c r="K172" s="30"/>
      <c r="L172" s="31"/>
      <c r="M172" s="31"/>
      <c r="N172" s="31"/>
      <c r="O172" s="31"/>
      <c r="P172" s="31"/>
      <c r="Q172" s="31"/>
      <c r="R172" s="31"/>
      <c r="S172" s="31"/>
      <c r="T172" s="31"/>
      <c r="U172" s="31"/>
      <c r="V172" s="31"/>
      <c r="W172" s="31"/>
      <c r="X172" s="31"/>
      <c r="Y172" s="31"/>
      <c r="Z172" s="31"/>
      <c r="AA172" s="31"/>
      <c r="AB172" s="31"/>
      <c r="AC172" s="31"/>
      <c r="AD172" s="31"/>
      <c r="AE172" s="31"/>
      <c r="AF172" s="31"/>
      <c r="AG172" s="31"/>
    </row>
    <row r="173" spans="1:33" ht="15">
      <c r="A173" s="31"/>
      <c r="B173" s="30"/>
      <c r="C173" s="31"/>
      <c r="D173" s="31"/>
      <c r="E173" s="30"/>
      <c r="F173" s="35"/>
      <c r="G173" s="35"/>
      <c r="H173" s="35"/>
      <c r="I173" s="35"/>
      <c r="J173" s="31"/>
      <c r="K173" s="30"/>
      <c r="L173" s="31"/>
      <c r="M173" s="31"/>
      <c r="N173" s="31"/>
      <c r="O173" s="31"/>
      <c r="P173" s="31"/>
      <c r="Q173" s="31"/>
      <c r="R173" s="31"/>
      <c r="S173" s="31"/>
      <c r="T173" s="31"/>
      <c r="U173" s="31"/>
      <c r="V173" s="31"/>
      <c r="W173" s="31"/>
      <c r="X173" s="31"/>
      <c r="Y173" s="31"/>
      <c r="Z173" s="31"/>
      <c r="AA173" s="31"/>
      <c r="AB173" s="31"/>
      <c r="AC173" s="31"/>
      <c r="AD173" s="31"/>
      <c r="AE173" s="31"/>
      <c r="AF173" s="31"/>
      <c r="AG173" s="31"/>
    </row>
    <row r="174" spans="1:33" ht="15">
      <c r="A174" s="31"/>
      <c r="B174" s="30"/>
      <c r="C174" s="31"/>
      <c r="D174" s="31"/>
      <c r="E174" s="30"/>
      <c r="F174" s="35"/>
      <c r="G174" s="35"/>
      <c r="H174" s="35"/>
      <c r="I174" s="35"/>
      <c r="J174" s="31"/>
      <c r="K174" s="30"/>
      <c r="L174" s="31"/>
      <c r="M174" s="31"/>
      <c r="N174" s="31"/>
      <c r="O174" s="31"/>
      <c r="P174" s="31"/>
      <c r="Q174" s="31"/>
      <c r="R174" s="31"/>
      <c r="S174" s="31"/>
      <c r="T174" s="31"/>
      <c r="U174" s="31"/>
      <c r="V174" s="31"/>
      <c r="W174" s="31"/>
      <c r="X174" s="31"/>
      <c r="Y174" s="31"/>
      <c r="Z174" s="31"/>
      <c r="AA174" s="31"/>
      <c r="AB174" s="31"/>
      <c r="AC174" s="31"/>
      <c r="AD174" s="31"/>
      <c r="AE174" s="31"/>
      <c r="AF174" s="31"/>
      <c r="AG174" s="31"/>
    </row>
    <row r="175" spans="1:33" ht="15">
      <c r="A175" s="31"/>
      <c r="B175" s="30"/>
      <c r="C175" s="31"/>
      <c r="D175" s="31"/>
      <c r="E175" s="30"/>
      <c r="F175" s="35"/>
      <c r="G175" s="35"/>
      <c r="H175" s="35"/>
      <c r="I175" s="35"/>
      <c r="J175" s="31"/>
      <c r="K175" s="30"/>
      <c r="L175" s="31"/>
      <c r="M175" s="31"/>
      <c r="N175" s="31"/>
      <c r="O175" s="31"/>
      <c r="P175" s="31"/>
      <c r="Q175" s="31"/>
      <c r="R175" s="31"/>
      <c r="S175" s="31"/>
      <c r="T175" s="31"/>
      <c r="U175" s="31"/>
      <c r="V175" s="31"/>
      <c r="W175" s="31"/>
      <c r="X175" s="31"/>
      <c r="Y175" s="31"/>
      <c r="Z175" s="31"/>
      <c r="AA175" s="31"/>
      <c r="AB175" s="31"/>
      <c r="AC175" s="31"/>
      <c r="AD175" s="31"/>
      <c r="AE175" s="31"/>
      <c r="AF175" s="31"/>
      <c r="AG175" s="31"/>
    </row>
    <row r="176" spans="1:33" ht="15">
      <c r="A176" s="31"/>
      <c r="B176" s="30"/>
      <c r="C176" s="31"/>
      <c r="D176" s="31"/>
      <c r="E176" s="30"/>
      <c r="F176" s="35"/>
      <c r="G176" s="35"/>
      <c r="H176" s="35"/>
      <c r="I176" s="35"/>
      <c r="J176" s="31"/>
      <c r="K176" s="30"/>
      <c r="L176" s="31"/>
      <c r="M176" s="31"/>
      <c r="N176" s="31"/>
      <c r="O176" s="31"/>
      <c r="P176" s="31"/>
      <c r="Q176" s="31"/>
      <c r="R176" s="31"/>
      <c r="S176" s="31"/>
      <c r="T176" s="31"/>
      <c r="U176" s="31"/>
      <c r="V176" s="31"/>
      <c r="W176" s="31"/>
      <c r="X176" s="31"/>
      <c r="Y176" s="31"/>
      <c r="Z176" s="31"/>
      <c r="AA176" s="31"/>
      <c r="AB176" s="31"/>
      <c r="AC176" s="31"/>
      <c r="AD176" s="31"/>
      <c r="AE176" s="31"/>
      <c r="AF176" s="31"/>
      <c r="AG176" s="31"/>
    </row>
    <row r="177" spans="1:33" ht="15">
      <c r="A177" s="31"/>
      <c r="B177" s="30"/>
      <c r="C177" s="31"/>
      <c r="D177" s="31"/>
      <c r="E177" s="30"/>
      <c r="F177" s="35"/>
      <c r="G177" s="35"/>
      <c r="H177" s="35"/>
      <c r="I177" s="35"/>
      <c r="J177" s="31"/>
      <c r="K177" s="30"/>
      <c r="L177" s="31"/>
      <c r="M177" s="31"/>
      <c r="N177" s="31"/>
      <c r="O177" s="31"/>
      <c r="P177" s="31"/>
      <c r="Q177" s="31"/>
      <c r="R177" s="31"/>
      <c r="S177" s="31"/>
      <c r="T177" s="31"/>
      <c r="U177" s="31"/>
      <c r="V177" s="31"/>
      <c r="W177" s="31"/>
      <c r="X177" s="31"/>
      <c r="Y177" s="31"/>
      <c r="Z177" s="31"/>
      <c r="AA177" s="31"/>
      <c r="AB177" s="31"/>
      <c r="AC177" s="31"/>
      <c r="AD177" s="31"/>
      <c r="AE177" s="31"/>
      <c r="AF177" s="31"/>
      <c r="AG177" s="31"/>
    </row>
    <row r="178" spans="1:33" ht="15">
      <c r="A178" s="31"/>
      <c r="B178" s="30"/>
      <c r="C178" s="31"/>
      <c r="D178" s="31"/>
      <c r="E178" s="30"/>
      <c r="F178" s="35"/>
      <c r="G178" s="35"/>
      <c r="H178" s="35"/>
      <c r="I178" s="35"/>
      <c r="J178" s="31"/>
      <c r="K178" s="30"/>
      <c r="L178" s="31"/>
      <c r="M178" s="31"/>
      <c r="N178" s="31"/>
      <c r="O178" s="31"/>
      <c r="P178" s="31"/>
      <c r="Q178" s="31"/>
      <c r="R178" s="31"/>
      <c r="S178" s="31"/>
      <c r="T178" s="31"/>
      <c r="U178" s="31"/>
      <c r="V178" s="31"/>
      <c r="W178" s="31"/>
      <c r="X178" s="31"/>
      <c r="Y178" s="31"/>
      <c r="Z178" s="31"/>
      <c r="AA178" s="31"/>
      <c r="AB178" s="31"/>
      <c r="AC178" s="31"/>
      <c r="AD178" s="31"/>
      <c r="AE178" s="31"/>
      <c r="AF178" s="31"/>
      <c r="AG178" s="31"/>
    </row>
    <row r="179" spans="1:33" ht="15">
      <c r="A179" s="31"/>
      <c r="B179" s="30"/>
      <c r="C179" s="31"/>
      <c r="D179" s="31"/>
      <c r="E179" s="30"/>
      <c r="F179" s="35"/>
      <c r="G179" s="35"/>
      <c r="H179" s="35"/>
      <c r="I179" s="35"/>
      <c r="J179" s="31"/>
      <c r="K179" s="30"/>
      <c r="L179" s="31"/>
      <c r="M179" s="31"/>
      <c r="N179" s="31"/>
      <c r="O179" s="31"/>
      <c r="P179" s="31"/>
      <c r="Q179" s="31"/>
      <c r="R179" s="31"/>
      <c r="S179" s="31"/>
      <c r="T179" s="31"/>
      <c r="U179" s="31"/>
      <c r="V179" s="31"/>
      <c r="W179" s="31"/>
      <c r="X179" s="31"/>
      <c r="Y179" s="31"/>
      <c r="Z179" s="31"/>
      <c r="AA179" s="31"/>
      <c r="AB179" s="31"/>
      <c r="AC179" s="31"/>
      <c r="AD179" s="31"/>
      <c r="AE179" s="31"/>
      <c r="AF179" s="31"/>
      <c r="AG179" s="31"/>
    </row>
    <row r="180" spans="1:33" ht="15">
      <c r="A180" s="31"/>
      <c r="B180" s="30"/>
      <c r="C180" s="31"/>
      <c r="D180" s="31"/>
      <c r="E180" s="30"/>
      <c r="F180" s="35"/>
      <c r="G180" s="35"/>
      <c r="H180" s="35"/>
      <c r="I180" s="35"/>
      <c r="J180" s="31"/>
      <c r="K180" s="30"/>
      <c r="L180" s="31"/>
      <c r="M180" s="31"/>
      <c r="N180" s="31"/>
      <c r="O180" s="31"/>
      <c r="P180" s="31"/>
      <c r="Q180" s="31"/>
      <c r="R180" s="31"/>
      <c r="S180" s="31"/>
      <c r="T180" s="31"/>
      <c r="U180" s="31"/>
      <c r="V180" s="31"/>
      <c r="W180" s="31"/>
      <c r="X180" s="31"/>
      <c r="Y180" s="31"/>
      <c r="Z180" s="31"/>
      <c r="AA180" s="31"/>
      <c r="AB180" s="31"/>
      <c r="AC180" s="31"/>
      <c r="AD180" s="31"/>
      <c r="AE180" s="31"/>
      <c r="AF180" s="31"/>
      <c r="AG180" s="31"/>
    </row>
    <row r="181" spans="1:33" ht="15">
      <c r="A181" s="31"/>
      <c r="B181" s="30"/>
      <c r="C181" s="31"/>
      <c r="D181" s="31"/>
      <c r="E181" s="30"/>
      <c r="F181" s="35"/>
      <c r="G181" s="35"/>
      <c r="H181" s="35"/>
      <c r="I181" s="35"/>
      <c r="J181" s="31"/>
      <c r="K181" s="30"/>
      <c r="L181" s="31"/>
      <c r="M181" s="31"/>
      <c r="N181" s="31"/>
      <c r="O181" s="31"/>
      <c r="P181" s="31"/>
      <c r="Q181" s="31"/>
      <c r="R181" s="31"/>
      <c r="S181" s="31"/>
      <c r="T181" s="31"/>
      <c r="U181" s="31"/>
      <c r="V181" s="31"/>
      <c r="W181" s="31"/>
      <c r="X181" s="31"/>
      <c r="Y181" s="31"/>
      <c r="Z181" s="31"/>
      <c r="AA181" s="31"/>
      <c r="AB181" s="31"/>
      <c r="AC181" s="31"/>
      <c r="AD181" s="31"/>
      <c r="AE181" s="31"/>
      <c r="AF181" s="31"/>
      <c r="AG181" s="31"/>
    </row>
    <row r="182" spans="1:33" ht="15">
      <c r="A182" s="31"/>
      <c r="B182" s="30"/>
      <c r="C182" s="31"/>
      <c r="D182" s="31"/>
      <c r="E182" s="30"/>
      <c r="F182" s="35"/>
      <c r="G182" s="35"/>
      <c r="H182" s="35"/>
      <c r="I182" s="35"/>
      <c r="J182" s="31"/>
      <c r="K182" s="30"/>
      <c r="L182" s="31"/>
      <c r="M182" s="31"/>
      <c r="N182" s="31"/>
      <c r="O182" s="31"/>
      <c r="P182" s="31"/>
      <c r="Q182" s="31"/>
      <c r="R182" s="31"/>
      <c r="S182" s="31"/>
      <c r="T182" s="31"/>
      <c r="U182" s="31"/>
      <c r="V182" s="31"/>
      <c r="W182" s="31"/>
      <c r="X182" s="31"/>
      <c r="Y182" s="31"/>
      <c r="Z182" s="31"/>
      <c r="AA182" s="31"/>
      <c r="AB182" s="31"/>
      <c r="AC182" s="31"/>
      <c r="AD182" s="31"/>
      <c r="AE182" s="31"/>
      <c r="AF182" s="31"/>
      <c r="AG182" s="31"/>
    </row>
    <row r="183" spans="1:33" ht="15">
      <c r="A183" s="31"/>
      <c r="B183" s="30"/>
      <c r="C183" s="31"/>
      <c r="D183" s="31"/>
      <c r="E183" s="30"/>
      <c r="F183" s="35"/>
      <c r="G183" s="35"/>
      <c r="H183" s="35"/>
      <c r="I183" s="35"/>
      <c r="J183" s="31"/>
      <c r="K183" s="30"/>
      <c r="L183" s="31"/>
      <c r="M183" s="31"/>
      <c r="N183" s="31"/>
      <c r="O183" s="31"/>
      <c r="P183" s="31"/>
      <c r="Q183" s="31"/>
      <c r="R183" s="31"/>
      <c r="S183" s="31"/>
      <c r="T183" s="31"/>
      <c r="U183" s="31"/>
      <c r="V183" s="31"/>
      <c r="W183" s="31"/>
      <c r="X183" s="31"/>
      <c r="Y183" s="31"/>
      <c r="Z183" s="31"/>
      <c r="AA183" s="31"/>
      <c r="AB183" s="31"/>
      <c r="AC183" s="31"/>
      <c r="AD183" s="31"/>
      <c r="AE183" s="31"/>
      <c r="AF183" s="31"/>
      <c r="AG183" s="31"/>
    </row>
    <row r="184" spans="1:33" ht="15">
      <c r="A184" s="31"/>
      <c r="B184" s="30"/>
      <c r="C184" s="31"/>
      <c r="D184" s="31"/>
      <c r="E184" s="30"/>
      <c r="F184" s="35"/>
      <c r="G184" s="35"/>
      <c r="H184" s="35"/>
      <c r="I184" s="35"/>
      <c r="J184" s="31"/>
      <c r="K184" s="30"/>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ht="15">
      <c r="A185" s="31"/>
      <c r="B185" s="30"/>
      <c r="C185" s="31"/>
      <c r="D185" s="31"/>
      <c r="E185" s="30"/>
      <c r="F185" s="35"/>
      <c r="G185" s="35"/>
      <c r="H185" s="35"/>
      <c r="I185" s="35"/>
      <c r="J185" s="31"/>
      <c r="K185" s="30"/>
      <c r="L185" s="31"/>
      <c r="M185" s="31"/>
      <c r="N185" s="31"/>
      <c r="O185" s="31"/>
      <c r="P185" s="31"/>
      <c r="Q185" s="31"/>
      <c r="R185" s="31"/>
      <c r="S185" s="31"/>
      <c r="T185" s="31"/>
      <c r="U185" s="31"/>
      <c r="V185" s="31"/>
      <c r="W185" s="31"/>
      <c r="X185" s="31"/>
      <c r="Y185" s="31"/>
      <c r="Z185" s="31"/>
      <c r="AA185" s="31"/>
      <c r="AB185" s="31"/>
      <c r="AC185" s="31"/>
      <c r="AD185" s="31"/>
      <c r="AE185" s="31"/>
      <c r="AF185" s="31"/>
      <c r="AG185" s="31"/>
    </row>
    <row r="186" spans="1:33" ht="15">
      <c r="A186" s="31"/>
      <c r="B186" s="30"/>
      <c r="C186" s="31"/>
      <c r="D186" s="31"/>
      <c r="E186" s="30"/>
      <c r="F186" s="35"/>
      <c r="G186" s="35"/>
      <c r="H186" s="35"/>
      <c r="I186" s="35"/>
      <c r="J186" s="31"/>
      <c r="K186" s="30"/>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ht="15">
      <c r="A187" s="31"/>
      <c r="B187" s="30"/>
      <c r="C187" s="31"/>
      <c r="D187" s="31"/>
      <c r="E187" s="30"/>
      <c r="F187" s="35"/>
      <c r="G187" s="35"/>
      <c r="H187" s="35"/>
      <c r="I187" s="35"/>
      <c r="J187" s="31"/>
      <c r="K187" s="30"/>
      <c r="L187" s="31"/>
      <c r="M187" s="31"/>
      <c r="N187" s="31"/>
      <c r="O187" s="31"/>
      <c r="P187" s="31"/>
      <c r="Q187" s="31"/>
      <c r="R187" s="31"/>
      <c r="S187" s="31"/>
      <c r="T187" s="31"/>
      <c r="U187" s="31"/>
      <c r="V187" s="31"/>
      <c r="W187" s="31"/>
      <c r="X187" s="31"/>
      <c r="Y187" s="31"/>
      <c r="Z187" s="31"/>
      <c r="AA187" s="31"/>
      <c r="AB187" s="31"/>
      <c r="AC187" s="31"/>
      <c r="AD187" s="31"/>
      <c r="AE187" s="31"/>
      <c r="AF187" s="31"/>
      <c r="AG187" s="31"/>
    </row>
    <row r="188" spans="1:33" ht="15">
      <c r="A188" s="31"/>
      <c r="B188" s="30"/>
      <c r="C188" s="31"/>
      <c r="D188" s="31"/>
      <c r="E188" s="30"/>
      <c r="F188" s="35"/>
      <c r="G188" s="35"/>
      <c r="H188" s="35"/>
      <c r="I188" s="35"/>
      <c r="J188" s="31"/>
      <c r="K188" s="30"/>
      <c r="L188" s="31"/>
      <c r="M188" s="31"/>
      <c r="N188" s="31"/>
      <c r="O188" s="31"/>
      <c r="P188" s="31"/>
      <c r="Q188" s="31"/>
      <c r="R188" s="31"/>
      <c r="S188" s="31"/>
      <c r="T188" s="31"/>
      <c r="U188" s="31"/>
      <c r="V188" s="31"/>
      <c r="W188" s="31"/>
      <c r="X188" s="31"/>
      <c r="Y188" s="31"/>
      <c r="Z188" s="31"/>
      <c r="AA188" s="31"/>
      <c r="AB188" s="31"/>
      <c r="AC188" s="31"/>
      <c r="AD188" s="31"/>
      <c r="AE188" s="31"/>
      <c r="AF188" s="31"/>
      <c r="AG188" s="31"/>
    </row>
    <row r="189" spans="1:33" ht="15">
      <c r="A189" s="31"/>
      <c r="B189" s="30"/>
      <c r="C189" s="31"/>
      <c r="D189" s="31"/>
      <c r="E189" s="30"/>
      <c r="F189" s="35"/>
      <c r="G189" s="35"/>
      <c r="H189" s="35"/>
      <c r="I189" s="35"/>
      <c r="J189" s="31"/>
      <c r="K189" s="30"/>
      <c r="L189" s="31"/>
      <c r="M189" s="31"/>
      <c r="N189" s="31"/>
      <c r="O189" s="31"/>
      <c r="P189" s="31"/>
      <c r="Q189" s="31"/>
      <c r="R189" s="31"/>
      <c r="S189" s="31"/>
      <c r="T189" s="31"/>
      <c r="U189" s="31"/>
      <c r="V189" s="31"/>
      <c r="W189" s="31"/>
      <c r="X189" s="31"/>
      <c r="Y189" s="31"/>
      <c r="Z189" s="31"/>
      <c r="AA189" s="31"/>
      <c r="AB189" s="31"/>
      <c r="AC189" s="31"/>
      <c r="AD189" s="31"/>
      <c r="AE189" s="31"/>
      <c r="AF189" s="31"/>
      <c r="AG189" s="31"/>
    </row>
    <row r="190" spans="1:33" ht="15">
      <c r="A190" s="31"/>
      <c r="B190" s="30"/>
      <c r="C190" s="31"/>
      <c r="D190" s="31"/>
      <c r="E190" s="30"/>
      <c r="F190" s="35"/>
      <c r="G190" s="35"/>
      <c r="H190" s="35"/>
      <c r="I190" s="35"/>
      <c r="J190" s="31"/>
      <c r="K190" s="30"/>
      <c r="L190" s="31"/>
      <c r="M190" s="31"/>
      <c r="N190" s="31"/>
      <c r="O190" s="31"/>
      <c r="P190" s="31"/>
      <c r="Q190" s="31"/>
      <c r="R190" s="31"/>
      <c r="S190" s="31"/>
      <c r="T190" s="31"/>
      <c r="U190" s="31"/>
      <c r="V190" s="31"/>
      <c r="W190" s="31"/>
      <c r="X190" s="31"/>
      <c r="Y190" s="31"/>
      <c r="Z190" s="31"/>
      <c r="AA190" s="31"/>
      <c r="AB190" s="31"/>
      <c r="AC190" s="31"/>
      <c r="AD190" s="31"/>
      <c r="AE190" s="31"/>
      <c r="AF190" s="31"/>
      <c r="AG190" s="31"/>
    </row>
    <row r="191" spans="1:33" ht="15">
      <c r="A191" s="31"/>
      <c r="B191" s="30"/>
      <c r="C191" s="31"/>
      <c r="D191" s="31"/>
      <c r="E191" s="30"/>
      <c r="F191" s="35"/>
      <c r="G191" s="35"/>
      <c r="H191" s="35"/>
      <c r="I191" s="35"/>
      <c r="J191" s="31"/>
      <c r="K191" s="30"/>
      <c r="L191" s="31"/>
      <c r="M191" s="31"/>
      <c r="N191" s="31"/>
      <c r="O191" s="31"/>
      <c r="P191" s="31"/>
      <c r="Q191" s="31"/>
      <c r="R191" s="31"/>
      <c r="S191" s="31"/>
      <c r="T191" s="31"/>
      <c r="U191" s="31"/>
      <c r="V191" s="31"/>
      <c r="W191" s="31"/>
      <c r="X191" s="31"/>
      <c r="Y191" s="31"/>
      <c r="Z191" s="31"/>
      <c r="AA191" s="31"/>
      <c r="AB191" s="31"/>
      <c r="AC191" s="31"/>
      <c r="AD191" s="31"/>
      <c r="AE191" s="31"/>
      <c r="AF191" s="31"/>
      <c r="AG191" s="31"/>
    </row>
    <row r="192" spans="1:33" ht="15">
      <c r="A192" s="31"/>
      <c r="B192" s="30"/>
      <c r="C192" s="31"/>
      <c r="D192" s="31"/>
      <c r="E192" s="30"/>
      <c r="F192" s="35"/>
      <c r="G192" s="35"/>
      <c r="H192" s="35"/>
      <c r="I192" s="35"/>
      <c r="J192" s="31"/>
      <c r="K192" s="30"/>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33" ht="15">
      <c r="A193" s="31"/>
      <c r="B193" s="30"/>
      <c r="C193" s="31"/>
      <c r="D193" s="31"/>
      <c r="E193" s="30"/>
      <c r="F193" s="35"/>
      <c r="G193" s="35"/>
      <c r="H193" s="35"/>
      <c r="I193" s="35"/>
      <c r="J193" s="31"/>
      <c r="K193" s="30"/>
      <c r="L193" s="31"/>
      <c r="M193" s="31"/>
      <c r="N193" s="31"/>
      <c r="O193" s="31"/>
      <c r="P193" s="31"/>
      <c r="Q193" s="31"/>
      <c r="R193" s="31"/>
      <c r="S193" s="31"/>
      <c r="T193" s="31"/>
      <c r="U193" s="31"/>
      <c r="V193" s="31"/>
      <c r="W193" s="31"/>
      <c r="X193" s="31"/>
      <c r="Y193" s="31"/>
      <c r="Z193" s="31"/>
      <c r="AA193" s="31"/>
      <c r="AB193" s="31"/>
      <c r="AC193" s="31"/>
      <c r="AD193" s="31"/>
      <c r="AE193" s="31"/>
      <c r="AF193" s="31"/>
      <c r="AG193" s="31"/>
    </row>
  </sheetData>
  <sheetProtection/>
  <mergeCells count="8">
    <mergeCell ref="A49:A51"/>
    <mergeCell ref="B49:B51"/>
    <mergeCell ref="B2:B5"/>
    <mergeCell ref="A2:A5"/>
    <mergeCell ref="A6:A9"/>
    <mergeCell ref="B6:B9"/>
    <mergeCell ref="B37:B39"/>
    <mergeCell ref="A37:A39"/>
  </mergeCells>
  <printOptions/>
  <pageMargins left="0.25" right="0.25"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Rahandusministeerium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urvem</dc:creator>
  <cp:keywords/>
  <dc:description/>
  <cp:lastModifiedBy>Gea Otsa</cp:lastModifiedBy>
  <cp:lastPrinted>2015-12-22T13:34:16Z</cp:lastPrinted>
  <dcterms:created xsi:type="dcterms:W3CDTF">2012-09-17T06:47:39Z</dcterms:created>
  <dcterms:modified xsi:type="dcterms:W3CDTF">2016-01-18T21:14:17Z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0x01010017C345E88ECED5458D3BD680B7BA2225</vt:lpwstr>
  </property>
  <property fmtid="{D5CDD505-2E9C-101B-9397-08002B2CF9AE}" pid="3" name="_AdHocReviewCycleID">
    <vt:i4>-455092824</vt:i4>
  </property>
  <property fmtid="{D5CDD505-2E9C-101B-9397-08002B2CF9AE}" pid="4" name="_NewReviewCycle">
    <vt:lpwstr/>
  </property>
  <property fmtid="{D5CDD505-2E9C-101B-9397-08002B2CF9AE}" pid="5" name="_EmailSubject">
    <vt:lpwstr>Heaolu_rakendusplaan_töövaldkond.xls</vt:lpwstr>
  </property>
  <property fmtid="{D5CDD505-2E9C-101B-9397-08002B2CF9AE}" pid="6" name="_AuthorEmail">
    <vt:lpwstr>Siiri.Otsmann@sm.ee</vt:lpwstr>
  </property>
  <property fmtid="{D5CDD505-2E9C-101B-9397-08002B2CF9AE}" pid="7" name="_AuthorEmailDisplayName">
    <vt:lpwstr>Siiri Otsmann</vt:lpwstr>
  </property>
  <property fmtid="{D5CDD505-2E9C-101B-9397-08002B2CF9AE}" pid="8" name="_PreviousAdHocReviewCycleID">
    <vt:i4>-1042064828</vt:i4>
  </property>
  <property fmtid="{D5CDD505-2E9C-101B-9397-08002B2CF9AE}" pid="9" name="_ReviewingToolsShownOnce">
    <vt:lpwstr/>
  </property>
</Properties>
</file>